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5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31E35F06-2087-47B0-B067-6493082A20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score 30 st." sheetId="9" r:id="rId1"/>
    <sheet name="Gemidd. 30 st." sheetId="8" r:id="rId2"/>
    <sheet name="Punten " sheetId="7" r:id="rId3"/>
    <sheet name="Weeksc. 20 st." sheetId="4" r:id="rId4"/>
    <sheet name="Gemidd. 20 st." sheetId="6" r:id="rId5"/>
  </sheets>
  <definedNames>
    <definedName name="_xlnm.Print_Area" localSheetId="4">'Gemidd. 20 st.'!$A$1:$L$13</definedName>
    <definedName name="_xlnm.Print_Area" localSheetId="1">'Gemidd. 30 st.'!$A$5:$M$49</definedName>
    <definedName name="_xlnm.Print_Area" localSheetId="2">'Punten '!$A$2:$N$33</definedName>
    <definedName name="_xlnm.Print_Area" localSheetId="3">'Weeksc. 20 st.'!$A$2:$I$16</definedName>
    <definedName name="_xlnm.Print_Area" localSheetId="0">'weekscore 30 st.'!$A$4:$K$50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50" i="9" l="1"/>
  <c r="Y50" i="9"/>
  <c r="AF50" i="9" s="1"/>
  <c r="F50" i="9"/>
  <c r="D50" i="9"/>
  <c r="H50" i="9" s="1"/>
  <c r="L50" i="9" s="1"/>
  <c r="C50" i="9"/>
  <c r="AE49" i="9"/>
  <c r="Y49" i="9"/>
  <c r="AF49" i="9" s="1"/>
  <c r="F49" i="9"/>
  <c r="D49" i="9"/>
  <c r="H49" i="9" s="1"/>
  <c r="L49" i="9" s="1"/>
  <c r="C49" i="9"/>
  <c r="AE48" i="9"/>
  <c r="Y48" i="9"/>
  <c r="AF48" i="9" s="1"/>
  <c r="F48" i="9"/>
  <c r="D48" i="9"/>
  <c r="H48" i="9" s="1"/>
  <c r="L48" i="9" s="1"/>
  <c r="C48" i="9"/>
  <c r="AE47" i="9"/>
  <c r="Y47" i="9"/>
  <c r="AF47" i="9" s="1"/>
  <c r="F47" i="9"/>
  <c r="D47" i="9"/>
  <c r="H47" i="9" s="1"/>
  <c r="L47" i="9" s="1"/>
  <c r="C47" i="9"/>
  <c r="AE46" i="9"/>
  <c r="Y46" i="9"/>
  <c r="AF46" i="9" s="1"/>
  <c r="F46" i="9"/>
  <c r="D46" i="9"/>
  <c r="H46" i="9" s="1"/>
  <c r="L46" i="9" s="1"/>
  <c r="C46" i="9"/>
  <c r="AE45" i="9"/>
  <c r="Y45" i="9"/>
  <c r="AF45" i="9" s="1"/>
  <c r="H45" i="9"/>
  <c r="L45" i="9" s="1"/>
  <c r="F45" i="9"/>
  <c r="D45" i="9"/>
  <c r="C45" i="9"/>
  <c r="AE39" i="9"/>
  <c r="Y39" i="9"/>
  <c r="AF39" i="9" s="1"/>
  <c r="F39" i="9"/>
  <c r="D39" i="9"/>
  <c r="H39" i="9" s="1"/>
  <c r="L39" i="9" s="1"/>
  <c r="C39" i="9"/>
  <c r="AE38" i="9"/>
  <c r="Y38" i="9"/>
  <c r="AF38" i="9" s="1"/>
  <c r="F38" i="9"/>
  <c r="D38" i="9"/>
  <c r="H38" i="9" s="1"/>
  <c r="L38" i="9" s="1"/>
  <c r="C38" i="9"/>
  <c r="AE37" i="9"/>
  <c r="Y37" i="9"/>
  <c r="AF37" i="9" s="1"/>
  <c r="F37" i="9"/>
  <c r="D37" i="9"/>
  <c r="H37" i="9" s="1"/>
  <c r="L37" i="9" s="1"/>
  <c r="C37" i="9"/>
  <c r="AE36" i="9"/>
  <c r="Y36" i="9"/>
  <c r="AF36" i="9" s="1"/>
  <c r="F36" i="9"/>
  <c r="D36" i="9"/>
  <c r="H36" i="9" s="1"/>
  <c r="L36" i="9" s="1"/>
  <c r="C36" i="9"/>
  <c r="AE35" i="9"/>
  <c r="Y35" i="9"/>
  <c r="AF35" i="9" s="1"/>
  <c r="M35" i="9"/>
  <c r="F35" i="9"/>
  <c r="D35" i="9"/>
  <c r="H35" i="9" s="1"/>
  <c r="L35" i="9" s="1"/>
  <c r="C35" i="9"/>
  <c r="AE34" i="9"/>
  <c r="Y34" i="9"/>
  <c r="AF34" i="9" s="1"/>
  <c r="F34" i="9"/>
  <c r="D34" i="9"/>
  <c r="H34" i="9" s="1"/>
  <c r="L34" i="9" s="1"/>
  <c r="C34" i="9"/>
  <c r="AE29" i="9"/>
  <c r="Y29" i="9"/>
  <c r="AF29" i="9" s="1"/>
  <c r="F29" i="9"/>
  <c r="D29" i="9"/>
  <c r="H29" i="9" s="1"/>
  <c r="L29" i="9" s="1"/>
  <c r="C29" i="9"/>
  <c r="AE28" i="9"/>
  <c r="Y28" i="9"/>
  <c r="AF28" i="9" s="1"/>
  <c r="F28" i="9"/>
  <c r="D28" i="9"/>
  <c r="H28" i="9" s="1"/>
  <c r="L28" i="9" s="1"/>
  <c r="C28" i="9"/>
  <c r="AE27" i="9"/>
  <c r="Y27" i="9"/>
  <c r="AF27" i="9" s="1"/>
  <c r="F27" i="9"/>
  <c r="D27" i="9"/>
  <c r="H27" i="9" s="1"/>
  <c r="L27" i="9" s="1"/>
  <c r="C27" i="9"/>
  <c r="AE26" i="9"/>
  <c r="Y26" i="9"/>
  <c r="AF26" i="9" s="1"/>
  <c r="F26" i="9"/>
  <c r="H26" i="9" s="1"/>
  <c r="L26" i="9" s="1"/>
  <c r="D26" i="9"/>
  <c r="C26" i="9"/>
  <c r="AE25" i="9"/>
  <c r="Y25" i="9"/>
  <c r="AF25" i="9" s="1"/>
  <c r="F25" i="9"/>
  <c r="D25" i="9"/>
  <c r="H25" i="9" s="1"/>
  <c r="L25" i="9" s="1"/>
  <c r="C25" i="9"/>
  <c r="AE24" i="9"/>
  <c r="Y24" i="9"/>
  <c r="AF24" i="9" s="1"/>
  <c r="F24" i="9"/>
  <c r="D24" i="9"/>
  <c r="H24" i="9" s="1"/>
  <c r="L24" i="9" s="1"/>
  <c r="C24" i="9"/>
  <c r="AE23" i="9"/>
  <c r="Y23" i="9"/>
  <c r="AF23" i="9" s="1"/>
  <c r="F23" i="9"/>
  <c r="D23" i="9"/>
  <c r="H23" i="9" s="1"/>
  <c r="L23" i="9" s="1"/>
  <c r="C23" i="9"/>
  <c r="AE18" i="9"/>
  <c r="Y18" i="9"/>
  <c r="AF18" i="9" s="1"/>
  <c r="F18" i="9"/>
  <c r="D18" i="9"/>
  <c r="H18" i="9" s="1"/>
  <c r="L18" i="9" s="1"/>
  <c r="C18" i="9"/>
  <c r="AE17" i="9"/>
  <c r="Y17" i="9"/>
  <c r="AF17" i="9" s="1"/>
  <c r="F17" i="9"/>
  <c r="D17" i="9"/>
  <c r="H17" i="9" s="1"/>
  <c r="L17" i="9" s="1"/>
  <c r="C17" i="9"/>
  <c r="AE16" i="9"/>
  <c r="Y16" i="9"/>
  <c r="AF16" i="9" s="1"/>
  <c r="F16" i="9"/>
  <c r="D16" i="9"/>
  <c r="H16" i="9" s="1"/>
  <c r="L16" i="9" s="1"/>
  <c r="C16" i="9"/>
  <c r="AE15" i="9"/>
  <c r="Y15" i="9"/>
  <c r="AF15" i="9" s="1"/>
  <c r="F15" i="9"/>
  <c r="D15" i="9"/>
  <c r="H15" i="9" s="1"/>
  <c r="L15" i="9" s="1"/>
  <c r="C15" i="9"/>
  <c r="AE14" i="9"/>
  <c r="Y14" i="9"/>
  <c r="AF14" i="9" s="1"/>
  <c r="F14" i="9"/>
  <c r="D14" i="9"/>
  <c r="H14" i="9" s="1"/>
  <c r="L14" i="9" s="1"/>
  <c r="C14" i="9"/>
  <c r="AE13" i="9"/>
  <c r="Y13" i="9"/>
  <c r="AF13" i="9" s="1"/>
  <c r="F13" i="9"/>
  <c r="D13" i="9"/>
  <c r="H13" i="9" s="1"/>
  <c r="L13" i="9" s="1"/>
  <c r="C13" i="9"/>
  <c r="AE12" i="9"/>
  <c r="Y12" i="9"/>
  <c r="AF12" i="9" s="1"/>
  <c r="F12" i="9"/>
  <c r="D12" i="9"/>
  <c r="H12" i="9" s="1"/>
  <c r="L12" i="9" s="1"/>
  <c r="C12" i="9"/>
  <c r="G48" i="8"/>
  <c r="F48" i="8"/>
  <c r="E48" i="8"/>
  <c r="D48" i="8"/>
  <c r="C48" i="8"/>
  <c r="G47" i="8"/>
  <c r="F47" i="8"/>
  <c r="E47" i="8"/>
  <c r="D47" i="8"/>
  <c r="C47" i="8"/>
  <c r="G46" i="8"/>
  <c r="F46" i="8"/>
  <c r="E46" i="8"/>
  <c r="D46" i="8"/>
  <c r="C46" i="8"/>
  <c r="G45" i="8"/>
  <c r="F45" i="8"/>
  <c r="E45" i="8"/>
  <c r="D45" i="8"/>
  <c r="C45" i="8"/>
  <c r="G44" i="8"/>
  <c r="F44" i="8"/>
  <c r="E44" i="8"/>
  <c r="D44" i="8"/>
  <c r="C44" i="8"/>
  <c r="G43" i="8"/>
  <c r="F43" i="8"/>
  <c r="E43" i="8"/>
  <c r="D43" i="8"/>
  <c r="C43" i="8"/>
  <c r="G38" i="8"/>
  <c r="F38" i="8"/>
  <c r="E38" i="8"/>
  <c r="D38" i="8"/>
  <c r="C38" i="8"/>
  <c r="G37" i="8"/>
  <c r="F37" i="8"/>
  <c r="E37" i="8"/>
  <c r="D37" i="8"/>
  <c r="C37" i="8"/>
  <c r="G36" i="8"/>
  <c r="F36" i="8"/>
  <c r="E36" i="8"/>
  <c r="D36" i="8"/>
  <c r="C36" i="8"/>
  <c r="G35" i="8"/>
  <c r="F35" i="8"/>
  <c r="E35" i="8"/>
  <c r="D35" i="8"/>
  <c r="C35" i="8"/>
  <c r="G34" i="8"/>
  <c r="F34" i="8"/>
  <c r="E34" i="8"/>
  <c r="D34" i="8"/>
  <c r="C34" i="8"/>
  <c r="G33" i="8"/>
  <c r="F33" i="8"/>
  <c r="E33" i="8"/>
  <c r="D33" i="8"/>
  <c r="C33" i="8"/>
  <c r="G27" i="8"/>
  <c r="F27" i="8"/>
  <c r="E27" i="8"/>
  <c r="D27" i="8"/>
  <c r="C27" i="8"/>
  <c r="G26" i="8"/>
  <c r="F26" i="8"/>
  <c r="E26" i="8"/>
  <c r="D26" i="8"/>
  <c r="C26" i="8"/>
  <c r="G25" i="8"/>
  <c r="F25" i="8"/>
  <c r="E25" i="8"/>
  <c r="D25" i="8"/>
  <c r="C25" i="8"/>
  <c r="G24" i="8"/>
  <c r="F24" i="8"/>
  <c r="E24" i="8"/>
  <c r="D24" i="8"/>
  <c r="C24" i="8"/>
  <c r="G23" i="8"/>
  <c r="F23" i="8"/>
  <c r="E23" i="8"/>
  <c r="D23" i="8"/>
  <c r="C23" i="8"/>
  <c r="G22" i="8"/>
  <c r="F22" i="8"/>
  <c r="E22" i="8"/>
  <c r="D22" i="8"/>
  <c r="C22" i="8"/>
  <c r="G21" i="8"/>
  <c r="F21" i="8"/>
  <c r="E21" i="8"/>
  <c r="D21" i="8"/>
  <c r="C21" i="8"/>
  <c r="G16" i="8"/>
  <c r="F16" i="8"/>
  <c r="E16" i="8"/>
  <c r="D16" i="8"/>
  <c r="C16" i="8"/>
  <c r="G15" i="8"/>
  <c r="F15" i="8"/>
  <c r="E15" i="8"/>
  <c r="D15" i="8"/>
  <c r="C15" i="8"/>
  <c r="G14" i="8"/>
  <c r="F14" i="8"/>
  <c r="E14" i="8"/>
  <c r="D14" i="8"/>
  <c r="C14" i="8"/>
  <c r="G13" i="8"/>
  <c r="F13" i="8"/>
  <c r="E13" i="8"/>
  <c r="D13" i="8"/>
  <c r="C13" i="8"/>
  <c r="G12" i="8"/>
  <c r="F12" i="8"/>
  <c r="E12" i="8"/>
  <c r="D12" i="8"/>
  <c r="C12" i="8"/>
  <c r="G11" i="8"/>
  <c r="F11" i="8"/>
  <c r="E11" i="8"/>
  <c r="D11" i="8"/>
  <c r="C11" i="8"/>
  <c r="G10" i="8"/>
  <c r="F10" i="8"/>
  <c r="E10" i="8"/>
  <c r="D10" i="8"/>
  <c r="C10" i="8"/>
  <c r="BH33" i="7"/>
  <c r="BG33" i="7"/>
  <c r="BF33" i="7" s="1"/>
  <c r="AQ33" i="7"/>
  <c r="AP33" i="7"/>
  <c r="AO33" i="7" s="1"/>
  <c r="Z33" i="7"/>
  <c r="Y33" i="7"/>
  <c r="X33" i="7"/>
  <c r="H33" i="7"/>
  <c r="F33" i="7"/>
  <c r="D33" i="7"/>
  <c r="BH32" i="7"/>
  <c r="BG32" i="7"/>
  <c r="BF32" i="7"/>
  <c r="AQ32" i="7"/>
  <c r="AP32" i="7"/>
  <c r="AO32" i="7"/>
  <c r="Z32" i="7"/>
  <c r="Y32" i="7"/>
  <c r="X32" i="7"/>
  <c r="H32" i="7"/>
  <c r="F32" i="7"/>
  <c r="D32" i="7"/>
  <c r="BH31" i="7"/>
  <c r="BG31" i="7"/>
  <c r="BF31" i="7"/>
  <c r="AQ31" i="7"/>
  <c r="AP31" i="7"/>
  <c r="AO31" i="7"/>
  <c r="Z31" i="7"/>
  <c r="Y31" i="7"/>
  <c r="X31" i="7"/>
  <c r="H31" i="7"/>
  <c r="F31" i="7"/>
  <c r="D31" i="7"/>
  <c r="BH30" i="7"/>
  <c r="BG30" i="7"/>
  <c r="BF30" i="7"/>
  <c r="AQ30" i="7"/>
  <c r="AP30" i="7"/>
  <c r="AO30" i="7"/>
  <c r="Z30" i="7"/>
  <c r="Y30" i="7"/>
  <c r="X30" i="7"/>
  <c r="H30" i="7"/>
  <c r="F30" i="7"/>
  <c r="D30" i="7"/>
  <c r="BH29" i="7"/>
  <c r="BG29" i="7"/>
  <c r="BF29" i="7"/>
  <c r="AQ29" i="7"/>
  <c r="AP29" i="7"/>
  <c r="AO29" i="7"/>
  <c r="Z29" i="7"/>
  <c r="Y29" i="7"/>
  <c r="X29" i="7"/>
  <c r="H29" i="7"/>
  <c r="F29" i="7"/>
  <c r="D29" i="7"/>
  <c r="BH28" i="7"/>
  <c r="BG28" i="7"/>
  <c r="BF28" i="7"/>
  <c r="AQ28" i="7"/>
  <c r="AP28" i="7"/>
  <c r="AO28" i="7"/>
  <c r="Z28" i="7"/>
  <c r="Y28" i="7"/>
  <c r="X28" i="7"/>
  <c r="H28" i="7"/>
  <c r="F28" i="7"/>
  <c r="D28" i="7"/>
  <c r="BH27" i="7"/>
  <c r="BG27" i="7"/>
  <c r="BF27" i="7"/>
  <c r="AQ27" i="7"/>
  <c r="AP27" i="7"/>
  <c r="AO27" i="7" s="1"/>
  <c r="Z27" i="7"/>
  <c r="Y27" i="7"/>
  <c r="X27" i="7" s="1"/>
  <c r="H27" i="7"/>
  <c r="F27" i="7"/>
  <c r="D27" i="7"/>
  <c r="BH26" i="7"/>
  <c r="BG26" i="7"/>
  <c r="BF26" i="7"/>
  <c r="AQ26" i="7"/>
  <c r="AP26" i="7"/>
  <c r="AO26" i="7" s="1"/>
  <c r="Z26" i="7"/>
  <c r="Y26" i="7"/>
  <c r="X26" i="7" s="1"/>
  <c r="H26" i="7"/>
  <c r="F26" i="7"/>
  <c r="D26" i="7"/>
  <c r="BH25" i="7"/>
  <c r="BG25" i="7"/>
  <c r="BF25" i="7" s="1"/>
  <c r="AQ25" i="7"/>
  <c r="AP25" i="7"/>
  <c r="AO25" i="7" s="1"/>
  <c r="Z25" i="7"/>
  <c r="Y25" i="7"/>
  <c r="X25" i="7" s="1"/>
  <c r="H25" i="7"/>
  <c r="F25" i="7"/>
  <c r="D25" i="7"/>
  <c r="BH24" i="7"/>
  <c r="BG24" i="7"/>
  <c r="BF24" i="7" s="1"/>
  <c r="AQ24" i="7"/>
  <c r="AP24" i="7"/>
  <c r="AO24" i="7" s="1"/>
  <c r="Z24" i="7"/>
  <c r="Y24" i="7"/>
  <c r="X24" i="7" s="1"/>
  <c r="H24" i="7"/>
  <c r="F24" i="7"/>
  <c r="D24" i="7"/>
  <c r="BH23" i="7"/>
  <c r="BG23" i="7"/>
  <c r="BF23" i="7"/>
  <c r="AQ23" i="7"/>
  <c r="AP23" i="7"/>
  <c r="AO23" i="7" s="1"/>
  <c r="Z23" i="7"/>
  <c r="Y23" i="7"/>
  <c r="X23" i="7"/>
  <c r="H23" i="7"/>
  <c r="F23" i="7"/>
  <c r="D23" i="7"/>
  <c r="BH22" i="7"/>
  <c r="BG22" i="7"/>
  <c r="BF22" i="7"/>
  <c r="AQ22" i="7"/>
  <c r="AP22" i="7"/>
  <c r="AO22" i="7" s="1"/>
  <c r="Z22" i="7"/>
  <c r="Y22" i="7"/>
  <c r="X22" i="7" s="1"/>
  <c r="H22" i="7"/>
  <c r="F22" i="7"/>
  <c r="D22" i="7"/>
  <c r="BH21" i="7"/>
  <c r="BG21" i="7"/>
  <c r="BF21" i="7" s="1"/>
  <c r="AQ21" i="7"/>
  <c r="AP21" i="7"/>
  <c r="AO21" i="7" s="1"/>
  <c r="Z21" i="7"/>
  <c r="Y21" i="7"/>
  <c r="X21" i="7" s="1"/>
  <c r="H21" i="7"/>
  <c r="F21" i="7"/>
  <c r="D21" i="7"/>
  <c r="BH20" i="7"/>
  <c r="BG20" i="7"/>
  <c r="BF20" i="7" s="1"/>
  <c r="AQ20" i="7"/>
  <c r="AP20" i="7"/>
  <c r="AO20" i="7" s="1"/>
  <c r="Z20" i="7"/>
  <c r="Y20" i="7"/>
  <c r="X20" i="7" s="1"/>
  <c r="H20" i="7"/>
  <c r="F20" i="7"/>
  <c r="D20" i="7"/>
  <c r="BH19" i="7"/>
  <c r="BG19" i="7"/>
  <c r="BF19" i="7" s="1"/>
  <c r="AQ19" i="7"/>
  <c r="AP19" i="7"/>
  <c r="AO19" i="7" s="1"/>
  <c r="Z19" i="7"/>
  <c r="Y19" i="7"/>
  <c r="X19" i="7" s="1"/>
  <c r="H19" i="7"/>
  <c r="F19" i="7"/>
  <c r="D19" i="7"/>
  <c r="BH18" i="7"/>
  <c r="BG18" i="7"/>
  <c r="BF18" i="7" s="1"/>
  <c r="AQ18" i="7"/>
  <c r="AP18" i="7"/>
  <c r="AO18" i="7" s="1"/>
  <c r="G18" i="7" s="1"/>
  <c r="Z18" i="7"/>
  <c r="Y18" i="7"/>
  <c r="X18" i="7"/>
  <c r="H18" i="7"/>
  <c r="F18" i="7"/>
  <c r="AN18" i="7" s="1"/>
  <c r="D18" i="7"/>
  <c r="BH17" i="7"/>
  <c r="BG17" i="7"/>
  <c r="BF17" i="7" s="1"/>
  <c r="AQ17" i="7"/>
  <c r="AP17" i="7"/>
  <c r="AO17" i="7" s="1"/>
  <c r="Z17" i="7"/>
  <c r="Y17" i="7"/>
  <c r="X17" i="7" s="1"/>
  <c r="W17" i="7" s="1"/>
  <c r="H17" i="7"/>
  <c r="F17" i="7"/>
  <c r="D17" i="7"/>
  <c r="E17" i="7" s="1"/>
  <c r="BH16" i="7"/>
  <c r="BG16" i="7"/>
  <c r="BF16" i="7" s="1"/>
  <c r="AQ16" i="7"/>
  <c r="AP16" i="7"/>
  <c r="AO16" i="7" s="1"/>
  <c r="Z16" i="7"/>
  <c r="Y16" i="7"/>
  <c r="X16" i="7" s="1"/>
  <c r="H16" i="7"/>
  <c r="F16" i="7"/>
  <c r="D16" i="7"/>
  <c r="BH15" i="7"/>
  <c r="BG15" i="7"/>
  <c r="BF15" i="7" s="1"/>
  <c r="AQ15" i="7"/>
  <c r="AP15" i="7"/>
  <c r="AO15" i="7" s="1"/>
  <c r="Z15" i="7"/>
  <c r="Y15" i="7"/>
  <c r="X15" i="7" s="1"/>
  <c r="H15" i="7"/>
  <c r="F15" i="7"/>
  <c r="D15" i="7"/>
  <c r="BH14" i="7"/>
  <c r="BG14" i="7"/>
  <c r="BF14" i="7"/>
  <c r="AQ14" i="7"/>
  <c r="AP14" i="7"/>
  <c r="AO14" i="7"/>
  <c r="Z14" i="7"/>
  <c r="X14" i="7" s="1"/>
  <c r="Y14" i="7"/>
  <c r="H14" i="7"/>
  <c r="F14" i="7"/>
  <c r="D14" i="7"/>
  <c r="BH13" i="7"/>
  <c r="BG13" i="7"/>
  <c r="BF13" i="7"/>
  <c r="AQ13" i="7"/>
  <c r="AP13" i="7"/>
  <c r="AO13" i="7" s="1"/>
  <c r="Z13" i="7"/>
  <c r="X13" i="7" s="1"/>
  <c r="Y13" i="7"/>
  <c r="H13" i="7"/>
  <c r="F13" i="7"/>
  <c r="D13" i="7"/>
  <c r="BH12" i="7"/>
  <c r="BG12" i="7"/>
  <c r="BF12" i="7" s="1"/>
  <c r="AQ12" i="7"/>
  <c r="AO12" i="7" s="1"/>
  <c r="AP12" i="7"/>
  <c r="Z12" i="7"/>
  <c r="Y12" i="7"/>
  <c r="X12" i="7"/>
  <c r="H12" i="7"/>
  <c r="F12" i="7"/>
  <c r="D12" i="7"/>
  <c r="BH11" i="7"/>
  <c r="BG11" i="7"/>
  <c r="BF11" i="7"/>
  <c r="BE11" i="7"/>
  <c r="AQ11" i="7"/>
  <c r="AP11" i="7"/>
  <c r="AO11" i="7" s="1"/>
  <c r="AN11" i="7" s="1"/>
  <c r="Z11" i="7"/>
  <c r="X11" i="7" s="1"/>
  <c r="Y11" i="7"/>
  <c r="H11" i="7"/>
  <c r="I11" i="7" s="1"/>
  <c r="F11" i="7"/>
  <c r="G11" i="7" s="1"/>
  <c r="D11" i="7"/>
  <c r="BH10" i="7"/>
  <c r="BG10" i="7"/>
  <c r="BF10" i="7"/>
  <c r="AQ10" i="7"/>
  <c r="AP10" i="7"/>
  <c r="AO10" i="7"/>
  <c r="Z10" i="7"/>
  <c r="Y10" i="7"/>
  <c r="X10" i="7"/>
  <c r="H10" i="7"/>
  <c r="F10" i="7"/>
  <c r="D10" i="7"/>
  <c r="BH9" i="7"/>
  <c r="BG9" i="7"/>
  <c r="BF9" i="7"/>
  <c r="AQ9" i="7"/>
  <c r="AP9" i="7"/>
  <c r="AO9" i="7"/>
  <c r="Z9" i="7"/>
  <c r="Y9" i="7"/>
  <c r="X9" i="7"/>
  <c r="H9" i="7"/>
  <c r="F9" i="7"/>
  <c r="D9" i="7"/>
  <c r="BH8" i="7"/>
  <c r="BG8" i="7"/>
  <c r="BF8" i="7"/>
  <c r="AQ8" i="7"/>
  <c r="AP8" i="7"/>
  <c r="AO8" i="7"/>
  <c r="Z8" i="7"/>
  <c r="Y8" i="7"/>
  <c r="X8" i="7"/>
  <c r="H8" i="7"/>
  <c r="F8" i="7"/>
  <c r="D8" i="7"/>
  <c r="C11" i="6"/>
  <c r="D11" i="6"/>
  <c r="E11" i="6"/>
  <c r="F11" i="6"/>
  <c r="G11" i="6"/>
  <c r="C10" i="6"/>
  <c r="D10" i="6"/>
  <c r="G10" i="6"/>
  <c r="T10" i="4"/>
  <c r="Z10" i="4"/>
  <c r="C10" i="4"/>
  <c r="D10" i="4"/>
  <c r="T14" i="4"/>
  <c r="Z14" i="4"/>
  <c r="T15" i="4"/>
  <c r="F7" i="6"/>
  <c r="F9" i="6"/>
  <c r="F12" i="6"/>
  <c r="F13" i="6"/>
  <c r="F8" i="6"/>
  <c r="F6" i="6"/>
  <c r="D7" i="6"/>
  <c r="D9" i="6"/>
  <c r="D12" i="6"/>
  <c r="D13" i="6"/>
  <c r="D8" i="6"/>
  <c r="E7" i="6"/>
  <c r="E9" i="6"/>
  <c r="E12" i="6"/>
  <c r="E13" i="6"/>
  <c r="E8" i="6"/>
  <c r="E6" i="6"/>
  <c r="D6" i="6"/>
  <c r="I33" i="7" l="1"/>
  <c r="BE33" i="7"/>
  <c r="AN33" i="7"/>
  <c r="G33" i="7"/>
  <c r="W33" i="7"/>
  <c r="E33" i="7"/>
  <c r="C33" i="7" s="1"/>
  <c r="BE32" i="7"/>
  <c r="I32" i="7"/>
  <c r="AN32" i="7"/>
  <c r="G32" i="7"/>
  <c r="W32" i="7"/>
  <c r="E32" i="7"/>
  <c r="C32" i="7" s="1"/>
  <c r="BE31" i="7"/>
  <c r="I31" i="7"/>
  <c r="AN31" i="7"/>
  <c r="G31" i="7"/>
  <c r="W31" i="7"/>
  <c r="E31" i="7"/>
  <c r="C31" i="7" s="1"/>
  <c r="BE30" i="7"/>
  <c r="I30" i="7"/>
  <c r="AN30" i="7"/>
  <c r="G30" i="7"/>
  <c r="W30" i="7"/>
  <c r="E30" i="7"/>
  <c r="C30" i="7" s="1"/>
  <c r="BE29" i="7"/>
  <c r="I29" i="7"/>
  <c r="AN29" i="7"/>
  <c r="G29" i="7"/>
  <c r="W29" i="7"/>
  <c r="E29" i="7"/>
  <c r="C29" i="7" s="1"/>
  <c r="I28" i="7"/>
  <c r="BE28" i="7"/>
  <c r="G28" i="7"/>
  <c r="AN28" i="7"/>
  <c r="E28" i="7"/>
  <c r="C28" i="7" s="1"/>
  <c r="W28" i="7"/>
  <c r="I27" i="7"/>
  <c r="BE27" i="7"/>
  <c r="AN27" i="7"/>
  <c r="G27" i="7"/>
  <c r="W27" i="7"/>
  <c r="E27" i="7"/>
  <c r="C27" i="7" s="1"/>
  <c r="BE26" i="7"/>
  <c r="I26" i="7"/>
  <c r="G26" i="7"/>
  <c r="AN26" i="7"/>
  <c r="E26" i="7"/>
  <c r="C26" i="7" s="1"/>
  <c r="W26" i="7"/>
  <c r="BE25" i="7"/>
  <c r="I25" i="7"/>
  <c r="AN25" i="7"/>
  <c r="G25" i="7"/>
  <c r="E25" i="7"/>
  <c r="C25" i="7" s="1"/>
  <c r="W25" i="7"/>
  <c r="BE24" i="7"/>
  <c r="I24" i="7"/>
  <c r="G24" i="7"/>
  <c r="AN24" i="7"/>
  <c r="E24" i="7"/>
  <c r="C24" i="7" s="1"/>
  <c r="W24" i="7"/>
  <c r="BE23" i="7"/>
  <c r="I23" i="7"/>
  <c r="AN23" i="7"/>
  <c r="G23" i="7"/>
  <c r="W23" i="7"/>
  <c r="E23" i="7"/>
  <c r="C23" i="7" s="1"/>
  <c r="I22" i="7"/>
  <c r="BE22" i="7"/>
  <c r="AN22" i="7"/>
  <c r="G22" i="7"/>
  <c r="E22" i="7"/>
  <c r="C22" i="7" s="1"/>
  <c r="W22" i="7"/>
  <c r="I21" i="7"/>
  <c r="BE21" i="7"/>
  <c r="AN21" i="7"/>
  <c r="G21" i="7"/>
  <c r="W21" i="7"/>
  <c r="E21" i="7"/>
  <c r="C21" i="7" s="1"/>
  <c r="I20" i="7"/>
  <c r="BE20" i="7"/>
  <c r="G20" i="7"/>
  <c r="AN20" i="7"/>
  <c r="E20" i="7"/>
  <c r="C20" i="7" s="1"/>
  <c r="W20" i="7"/>
  <c r="BE19" i="7"/>
  <c r="I19" i="7"/>
  <c r="G19" i="7"/>
  <c r="AN19" i="7"/>
  <c r="W19" i="7"/>
  <c r="E19" i="7"/>
  <c r="C19" i="7" s="1"/>
  <c r="BE18" i="7"/>
  <c r="I18" i="7"/>
  <c r="W18" i="7"/>
  <c r="E18" i="7"/>
  <c r="C18" i="7" s="1"/>
  <c r="I17" i="7"/>
  <c r="BE17" i="7"/>
  <c r="AN17" i="7"/>
  <c r="G17" i="7"/>
  <c r="C17" i="7" s="1"/>
  <c r="BE16" i="7"/>
  <c r="I16" i="7"/>
  <c r="AN16" i="7"/>
  <c r="G16" i="7"/>
  <c r="W16" i="7"/>
  <c r="E16" i="7"/>
  <c r="BE15" i="7"/>
  <c r="I15" i="7"/>
  <c r="AN15" i="7"/>
  <c r="G15" i="7"/>
  <c r="E15" i="7"/>
  <c r="C15" i="7" s="1"/>
  <c r="W15" i="7"/>
  <c r="BE14" i="7"/>
  <c r="I14" i="7"/>
  <c r="AN14" i="7"/>
  <c r="G14" i="7"/>
  <c r="E14" i="7"/>
  <c r="C14" i="7" s="1"/>
  <c r="W14" i="7"/>
  <c r="BE13" i="7"/>
  <c r="I13" i="7"/>
  <c r="G13" i="7"/>
  <c r="AN13" i="7"/>
  <c r="W13" i="7"/>
  <c r="E13" i="7"/>
  <c r="C13" i="7" s="1"/>
  <c r="I12" i="7"/>
  <c r="BE12" i="7"/>
  <c r="AN12" i="7"/>
  <c r="G12" i="7"/>
  <c r="W12" i="7"/>
  <c r="E12" i="7"/>
  <c r="W11" i="7"/>
  <c r="E11" i="7"/>
  <c r="C11" i="7" s="1"/>
  <c r="BE10" i="7"/>
  <c r="I10" i="7"/>
  <c r="G10" i="7"/>
  <c r="AN10" i="7"/>
  <c r="E10" i="7"/>
  <c r="C10" i="7" s="1"/>
  <c r="W10" i="7"/>
  <c r="I9" i="7"/>
  <c r="BE9" i="7"/>
  <c r="AN9" i="7"/>
  <c r="G9" i="7"/>
  <c r="E9" i="7"/>
  <c r="C9" i="7" s="1"/>
  <c r="W9" i="7"/>
  <c r="I8" i="7"/>
  <c r="BE8" i="7"/>
  <c r="G8" i="7"/>
  <c r="AN8" i="7"/>
  <c r="E8" i="7"/>
  <c r="C8" i="7" s="1"/>
  <c r="W8" i="7"/>
  <c r="AA10" i="4"/>
  <c r="E10" i="4"/>
  <c r="J10" i="4" s="1"/>
  <c r="C7" i="6"/>
  <c r="C9" i="6"/>
  <c r="C12" i="6"/>
  <c r="C13" i="6"/>
  <c r="C8" i="6"/>
  <c r="C6" i="6"/>
  <c r="T11" i="4"/>
  <c r="T9" i="4"/>
  <c r="Z9" i="4"/>
  <c r="Z8" i="4"/>
  <c r="Z11" i="4"/>
  <c r="Z15" i="4"/>
  <c r="Z13" i="4"/>
  <c r="Z12" i="4"/>
  <c r="T13" i="4"/>
  <c r="T12" i="4"/>
  <c r="T8" i="4"/>
  <c r="C12" i="4"/>
  <c r="C16" i="7" l="1"/>
  <c r="C12" i="7"/>
  <c r="AA15" i="4"/>
  <c r="D12" i="4"/>
  <c r="AA12" i="4" l="1"/>
  <c r="E12" i="4"/>
  <c r="J12" i="4" s="1"/>
  <c r="G6" i="6"/>
  <c r="G13" i="6"/>
  <c r="G8" i="6"/>
  <c r="G12" i="6"/>
  <c r="C15" i="4"/>
  <c r="D15" i="4"/>
  <c r="AA13" i="4"/>
  <c r="C13" i="4"/>
  <c r="D13" i="4"/>
  <c r="C14" i="4"/>
  <c r="D14" i="4"/>
  <c r="D11" i="4"/>
  <c r="G7" i="6"/>
  <c r="G9" i="6"/>
  <c r="C11" i="4"/>
  <c r="C9" i="4"/>
  <c r="D9" i="4"/>
  <c r="C8" i="4"/>
  <c r="D8" i="4"/>
  <c r="E13" i="4" l="1"/>
  <c r="J13" i="4" s="1"/>
  <c r="AA9" i="4"/>
  <c r="E8" i="4"/>
  <c r="J8" i="4" s="1"/>
  <c r="AA8" i="4"/>
  <c r="AA11" i="4"/>
  <c r="E9" i="4"/>
  <c r="J9" i="4" s="1"/>
  <c r="E11" i="4"/>
  <c r="J11" i="4" s="1"/>
  <c r="E15" i="4"/>
  <c r="J15" i="4" s="1"/>
  <c r="AA14" i="4"/>
  <c r="E14" i="4"/>
  <c r="J14" i="4" s="1"/>
</calcChain>
</file>

<file path=xl/sharedStrings.xml><?xml version="1.0" encoding="utf-8"?>
<sst xmlns="http://schemas.openxmlformats.org/spreadsheetml/2006/main" count="914" uniqueCount="251">
  <si>
    <t xml:space="preserve"> </t>
  </si>
  <si>
    <t xml:space="preserve"> N.G.</t>
  </si>
  <si>
    <t xml:space="preserve"> P. 2</t>
  </si>
  <si>
    <t xml:space="preserve"> P. 3</t>
  </si>
  <si>
    <t>Tiny Ploeger</t>
  </si>
  <si>
    <t>Form.</t>
  </si>
  <si>
    <t>Score</t>
  </si>
  <si>
    <t>Totaal</t>
  </si>
  <si>
    <t xml:space="preserve">Tot. </t>
  </si>
  <si>
    <t>Ronde 1</t>
  </si>
  <si>
    <t>Ronde 2</t>
  </si>
  <si>
    <t>1 t/m 5</t>
  </si>
  <si>
    <t xml:space="preserve"> Wk. 3</t>
  </si>
  <si>
    <t xml:space="preserve"> Wk. 4</t>
  </si>
  <si>
    <t xml:space="preserve"> Wk. 5</t>
  </si>
  <si>
    <t xml:space="preserve"> Wk. 6</t>
  </si>
  <si>
    <t xml:space="preserve"> Wk. 7</t>
  </si>
  <si>
    <t xml:space="preserve"> Wk. 8</t>
  </si>
  <si>
    <t xml:space="preserve"> Wk. 9</t>
  </si>
  <si>
    <t>Per. 1</t>
  </si>
  <si>
    <t>Gem. Seiz.</t>
  </si>
  <si>
    <t xml:space="preserve"> H. ste</t>
  </si>
  <si>
    <t xml:space="preserve"> Score</t>
  </si>
  <si>
    <t>Per. 3</t>
  </si>
  <si>
    <t>Tot.</t>
  </si>
  <si>
    <t>Pers.</t>
  </si>
  <si>
    <t>6 t/m 10</t>
  </si>
  <si>
    <t>Rec.</t>
  </si>
  <si>
    <t>Gem.</t>
  </si>
  <si>
    <t>Per. 2</t>
  </si>
  <si>
    <t>Beh. Op</t>
  </si>
  <si>
    <t>21 Apr. '04</t>
  </si>
  <si>
    <t>21 Mei '97</t>
  </si>
  <si>
    <t>18 Nov. '92</t>
  </si>
  <si>
    <t>Pers. R.</t>
  </si>
  <si>
    <t>Klaas Hopman</t>
  </si>
  <si>
    <t>Kees Raa</t>
  </si>
  <si>
    <t>Sc.1</t>
  </si>
  <si>
    <t>Sc.2</t>
  </si>
  <si>
    <t>Sc.3</t>
  </si>
  <si>
    <t>Sc.4</t>
  </si>
  <si>
    <t>Sc.5</t>
  </si>
  <si>
    <t>Sc.6</t>
  </si>
  <si>
    <t>Sc.7</t>
  </si>
  <si>
    <t>Sc.8</t>
  </si>
  <si>
    <t>Sc.9</t>
  </si>
  <si>
    <t>Sc.10</t>
  </si>
  <si>
    <t xml:space="preserve">Joke de Haan   </t>
  </si>
  <si>
    <t xml:space="preserve">Jaap Ploeger   </t>
  </si>
  <si>
    <t>Wk. 2</t>
  </si>
  <si>
    <t xml:space="preserve"> P. 1</t>
  </si>
  <si>
    <t xml:space="preserve"> Wk. 25</t>
  </si>
  <si>
    <t xml:space="preserve"> Wk. 26</t>
  </si>
  <si>
    <t xml:space="preserve"> Wk. 27</t>
  </si>
  <si>
    <t xml:space="preserve"> Wk. 28</t>
  </si>
  <si>
    <t xml:space="preserve"> Wk. 29</t>
  </si>
  <si>
    <t xml:space="preserve"> Wk. 30</t>
  </si>
  <si>
    <t xml:space="preserve"> Wk. 31</t>
  </si>
  <si>
    <t xml:space="preserve"> Wk. 32</t>
  </si>
  <si>
    <t xml:space="preserve"> Wk. 33</t>
  </si>
  <si>
    <t>Adriaan Joor</t>
  </si>
  <si>
    <t xml:space="preserve"> Wk. 10</t>
  </si>
  <si>
    <t xml:space="preserve"> Wk. 11</t>
  </si>
  <si>
    <t xml:space="preserve"> Wk. 12</t>
  </si>
  <si>
    <t xml:space="preserve"> Wk. 13</t>
  </si>
  <si>
    <t xml:space="preserve"> Wk. 14</t>
  </si>
  <si>
    <t xml:space="preserve"> Wk. 15</t>
  </si>
  <si>
    <t xml:space="preserve"> Wk. 16</t>
  </si>
  <si>
    <t xml:space="preserve"> Wk. 17</t>
  </si>
  <si>
    <t xml:space="preserve"> Wk. 18</t>
  </si>
  <si>
    <t xml:space="preserve"> Wk. 19</t>
  </si>
  <si>
    <t xml:space="preserve"> Wk. 20</t>
  </si>
  <si>
    <t xml:space="preserve"> Wk. 21</t>
  </si>
  <si>
    <t xml:space="preserve"> Wk. 22</t>
  </si>
  <si>
    <t xml:space="preserve"> Wk. 23</t>
  </si>
  <si>
    <t xml:space="preserve"> Wk. 1</t>
  </si>
  <si>
    <t xml:space="preserve">Julia Beijerbacht </t>
  </si>
  <si>
    <t>20 stenen</t>
  </si>
  <si>
    <t xml:space="preserve"> Wk. 24</t>
  </si>
  <si>
    <t>3 jan.'24</t>
  </si>
  <si>
    <t>1 mei '24</t>
  </si>
  <si>
    <t>16 Apr. '25</t>
  </si>
  <si>
    <t>Periode 1</t>
  </si>
  <si>
    <t>25-2</t>
  </si>
  <si>
    <t>29 Apr. '26</t>
  </si>
  <si>
    <t xml:space="preserve"> Wk. 34</t>
  </si>
  <si>
    <t xml:space="preserve"> Wk. 35</t>
  </si>
  <si>
    <t xml:space="preserve"> Wk. 36</t>
  </si>
  <si>
    <t xml:space="preserve"> Wk. 37</t>
  </si>
  <si>
    <t>9-9</t>
  </si>
  <si>
    <t>23-9</t>
  </si>
  <si>
    <t>30-9</t>
  </si>
  <si>
    <t>21-10</t>
  </si>
  <si>
    <t>28-10</t>
  </si>
  <si>
    <t>4-11</t>
  </si>
  <si>
    <t>11-11</t>
  </si>
  <si>
    <t>118-11</t>
  </si>
  <si>
    <t>25-11</t>
  </si>
  <si>
    <t>2-12</t>
  </si>
  <si>
    <t>9-12</t>
  </si>
  <si>
    <t>16-12</t>
  </si>
  <si>
    <t>23-12</t>
  </si>
  <si>
    <t>30-12</t>
  </si>
  <si>
    <t>6-1</t>
  </si>
  <si>
    <t>13-1</t>
  </si>
  <si>
    <t>20-1</t>
  </si>
  <si>
    <t>27-1</t>
  </si>
  <si>
    <t>3-2</t>
  </si>
  <si>
    <t>10-2</t>
  </si>
  <si>
    <t>17-2</t>
  </si>
  <si>
    <t>24-2</t>
  </si>
  <si>
    <t>3-3</t>
  </si>
  <si>
    <t>10-3</t>
  </si>
  <si>
    <t>17-3</t>
  </si>
  <si>
    <t>24-3</t>
  </si>
  <si>
    <t>31-3</t>
  </si>
  <si>
    <t>7-4</t>
  </si>
  <si>
    <t>14-4</t>
  </si>
  <si>
    <t>21-4</t>
  </si>
  <si>
    <t>28-4</t>
  </si>
  <si>
    <t>12-5</t>
  </si>
  <si>
    <t>19-5</t>
  </si>
  <si>
    <t>26-5</t>
  </si>
  <si>
    <t>2026-2027</t>
  </si>
  <si>
    <t>periode 2</t>
  </si>
  <si>
    <t>Seizoen '26 ' 27</t>
  </si>
  <si>
    <t>Henk Mulder</t>
  </si>
  <si>
    <t>23 Sept. '26</t>
  </si>
  <si>
    <t>M6 = G</t>
  </si>
  <si>
    <t>M 5 = C</t>
  </si>
  <si>
    <t xml:space="preserve"> periode 1</t>
  </si>
  <si>
    <t xml:space="preserve">                        30 stenen</t>
  </si>
  <si>
    <t>Seizoen '26-'27</t>
  </si>
  <si>
    <t>Periode 3</t>
  </si>
  <si>
    <t>Einduitslag periode 2</t>
  </si>
  <si>
    <t>Punten</t>
  </si>
  <si>
    <t>Tot. P.1+</t>
  </si>
  <si>
    <t>Tot.min 2</t>
  </si>
  <si>
    <t xml:space="preserve"> Tot.</t>
  </si>
  <si>
    <t>P.2+P.3</t>
  </si>
  <si>
    <t xml:space="preserve">Per. 2 </t>
  </si>
  <si>
    <t>2-9</t>
  </si>
  <si>
    <t>10-9</t>
  </si>
  <si>
    <t>15-10</t>
  </si>
  <si>
    <t>22-10</t>
  </si>
  <si>
    <t>29-10</t>
  </si>
  <si>
    <t>5-11</t>
  </si>
  <si>
    <t>12-11</t>
  </si>
  <si>
    <t>19-11</t>
  </si>
  <si>
    <t xml:space="preserve">  Min 2</t>
  </si>
  <si>
    <t>L.ste</t>
  </si>
  <si>
    <t xml:space="preserve">  1 ste</t>
  </si>
  <si>
    <t xml:space="preserve">  2 de</t>
  </si>
  <si>
    <t>26-11</t>
  </si>
  <si>
    <t>3-12</t>
  </si>
  <si>
    <t>10-12</t>
  </si>
  <si>
    <t>14-1</t>
  </si>
  <si>
    <t>21-1</t>
  </si>
  <si>
    <t>28-1</t>
  </si>
  <si>
    <t>4-2</t>
  </si>
  <si>
    <t>11-2</t>
  </si>
  <si>
    <t>18-2</t>
  </si>
  <si>
    <t>4-3</t>
  </si>
  <si>
    <t>11-3</t>
  </si>
  <si>
    <t>18-3</t>
  </si>
  <si>
    <t>25-3</t>
  </si>
  <si>
    <t>1-4</t>
  </si>
  <si>
    <t>8-4</t>
  </si>
  <si>
    <t>15-4</t>
  </si>
  <si>
    <t>22-4</t>
  </si>
  <si>
    <t>29-4</t>
  </si>
  <si>
    <t>6-5</t>
  </si>
  <si>
    <t>13-5</t>
  </si>
  <si>
    <t>20-5</t>
  </si>
  <si>
    <t>27-5</t>
  </si>
  <si>
    <t>Monique Zonneveld</t>
  </si>
  <si>
    <t>Marjan Heino</t>
  </si>
  <si>
    <t>Sandra Oostrom</t>
  </si>
  <si>
    <t>Astrid Galjé</t>
  </si>
  <si>
    <t>Willy den  Boer</t>
  </si>
  <si>
    <t>Joke de Haan</t>
  </si>
  <si>
    <t>Carla Wolfrat</t>
  </si>
  <si>
    <t>Erik Tjong Kim Sang</t>
  </si>
  <si>
    <t>Martijn Stadt</t>
  </si>
  <si>
    <t>Christa Wijga</t>
  </si>
  <si>
    <t>Jaap Ploeger</t>
  </si>
  <si>
    <t>José Kristel</t>
  </si>
  <si>
    <t>Marcel Oostrom</t>
  </si>
  <si>
    <t>Jacqueline Heijnis</t>
  </si>
  <si>
    <t>Rinus Heino</t>
  </si>
  <si>
    <t>Leonne Heijnis</t>
  </si>
  <si>
    <t>Jan Romeijn</t>
  </si>
  <si>
    <t>Gerda Zonneveld</t>
  </si>
  <si>
    <t>Julia Beijerbacht</t>
  </si>
  <si>
    <t>Tiny Haringman</t>
  </si>
  <si>
    <t>Henk Goldstein</t>
  </si>
  <si>
    <t xml:space="preserve">                                30 stenen</t>
  </si>
  <si>
    <t xml:space="preserve">  Periode 1</t>
  </si>
  <si>
    <t>Hoofdklasse</t>
  </si>
  <si>
    <t>Gemid.</t>
  </si>
  <si>
    <t>H. ste</t>
  </si>
  <si>
    <t xml:space="preserve"> Wk. 38</t>
  </si>
  <si>
    <t>26'27</t>
  </si>
  <si>
    <t xml:space="preserve">  Klasse  A</t>
  </si>
  <si>
    <t xml:space="preserve">  Klasse  B</t>
  </si>
  <si>
    <t xml:space="preserve">  Klasse  C</t>
  </si>
  <si>
    <t>M1 =kolom C</t>
  </si>
  <si>
    <t>M3 = kolom F</t>
  </si>
  <si>
    <t xml:space="preserve">   M2 = D</t>
  </si>
  <si>
    <t>M2 = kolom D</t>
  </si>
  <si>
    <t xml:space="preserve">                 Seizoen '26-'27</t>
  </si>
  <si>
    <t>30 stenen</t>
  </si>
  <si>
    <t>P.R.</t>
  </si>
  <si>
    <t>Niet</t>
  </si>
  <si>
    <t>N.G.</t>
  </si>
  <si>
    <t xml:space="preserve">  Pnt.</t>
  </si>
  <si>
    <t xml:space="preserve">   Pnt.</t>
  </si>
  <si>
    <t xml:space="preserve"> Gew.</t>
  </si>
  <si>
    <t>Sc. 1</t>
  </si>
  <si>
    <t>Sc. 2</t>
  </si>
  <si>
    <t>Sc. 3</t>
  </si>
  <si>
    <t>Sc. 4</t>
  </si>
  <si>
    <t>Sc. 5</t>
  </si>
  <si>
    <t>Sc. 6</t>
  </si>
  <si>
    <t>Sc. 7</t>
  </si>
  <si>
    <t>Sc. 8</t>
  </si>
  <si>
    <t>Sc. 10</t>
  </si>
  <si>
    <t>13mrt.'24</t>
  </si>
  <si>
    <t>3 april'24</t>
  </si>
  <si>
    <t>19 febr.'25</t>
  </si>
  <si>
    <t>25 febr.'26</t>
  </si>
  <si>
    <t>16 sept. 26</t>
  </si>
  <si>
    <t>22 april '26</t>
  </si>
  <si>
    <t>1 april '26</t>
  </si>
  <si>
    <t>18 Mrt.'26</t>
  </si>
  <si>
    <t>10 jan.'24</t>
  </si>
  <si>
    <t>1 Mei '24</t>
  </si>
  <si>
    <t>4 Nov. '98</t>
  </si>
  <si>
    <t>28 Mei '96</t>
  </si>
  <si>
    <t>29 april '26</t>
  </si>
  <si>
    <t>9 Mrt. '94</t>
  </si>
  <si>
    <t>5mrt.'25</t>
  </si>
  <si>
    <t>18 febr.'26</t>
  </si>
  <si>
    <t>2 april '25</t>
  </si>
  <si>
    <t>5 febr.'25</t>
  </si>
  <si>
    <t>Mei '98</t>
  </si>
  <si>
    <t>20 Mei '26</t>
  </si>
  <si>
    <t>18 Mei '16</t>
  </si>
  <si>
    <t>22 Mei '96</t>
  </si>
  <si>
    <t>27 Mei '26</t>
  </si>
  <si>
    <t>15 april 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</si>
</sst>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[$-413]d/mmm;@"/>
    <numFmt numFmtId="166" formatCode="d/m;@"/>
    <numFmt numFmtId="167" formatCode="[$-413]d/mmm/yy;@"/>
  </numFmts>
  <fonts count="7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53"/>
      <name val="Arial"/>
      <family val="2"/>
    </font>
    <font>
      <b/>
      <sz val="12"/>
      <color indexed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i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5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i/>
      <sz val="9"/>
      <name val="Arial"/>
      <family val="2"/>
    </font>
    <font>
      <b/>
      <sz val="9"/>
      <color indexed="12"/>
      <name val="Arial"/>
      <family val="2"/>
    </font>
    <font>
      <sz val="12"/>
      <name val="Spranq eco sans"/>
      <family val="2"/>
    </font>
    <font>
      <i/>
      <sz val="12"/>
      <name val="Spranq Eco Sans"/>
      <family val="2"/>
    </font>
    <font>
      <sz val="9"/>
      <name val="Spranq eco sans"/>
      <family val="2"/>
    </font>
    <font>
      <b/>
      <sz val="10"/>
      <name val="Spranq eco sans"/>
      <family val="2"/>
    </font>
    <font>
      <sz val="10"/>
      <name val="Spranq eco sans"/>
      <family val="2"/>
    </font>
    <font>
      <b/>
      <sz val="9"/>
      <color indexed="53"/>
      <name val="Spranq Eco Sans"/>
      <family val="2"/>
    </font>
    <font>
      <b/>
      <sz val="9"/>
      <color indexed="12"/>
      <name val="Spranq Eco Sans"/>
      <family val="2"/>
    </font>
    <font>
      <b/>
      <sz val="9"/>
      <name val="Spranq Eco Sans"/>
      <family val="2"/>
    </font>
    <font>
      <sz val="9"/>
      <color indexed="8"/>
      <name val="Spranq Eco Sans"/>
      <family val="2"/>
    </font>
    <font>
      <sz val="11"/>
      <name val="Spranq eco sans"/>
      <family val="2"/>
    </font>
    <font>
      <i/>
      <sz val="11"/>
      <name val="Spranq Eco Sans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Spranq Eco Sans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6"/>
      <name val="Arial"/>
      <family val="2"/>
    </font>
    <font>
      <i/>
      <sz val="14"/>
      <color indexed="10"/>
      <name val="Arial"/>
      <family val="2"/>
    </font>
    <font>
      <sz val="16"/>
      <color indexed="53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i/>
      <sz val="14"/>
      <color indexed="10"/>
      <name val="Spranq Eco Sans"/>
      <family val="2"/>
    </font>
    <font>
      <b/>
      <sz val="9"/>
      <color indexed="8"/>
      <name val="Spranq eco sans"/>
      <family val="2"/>
    </font>
    <font>
      <sz val="20"/>
      <color rgb="FFFF0000"/>
      <name val="Arial"/>
      <family val="2"/>
    </font>
    <font>
      <b/>
      <i/>
      <sz val="16"/>
      <color indexed="53"/>
      <name val="Spranq Eco Sans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9"/>
      <color rgb="FFFF0000"/>
      <name val="Spranq eco sans"/>
    </font>
    <font>
      <b/>
      <sz val="12"/>
      <name val="Arial"/>
      <family val="2"/>
    </font>
    <font>
      <b/>
      <sz val="36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Spranq eco sans"/>
      <family val="2"/>
    </font>
    <font>
      <i/>
      <sz val="10"/>
      <name val="Spranq Eco Sans"/>
      <family val="2"/>
    </font>
    <font>
      <b/>
      <sz val="9"/>
      <name val="Spranq Eco Sans"/>
    </font>
    <font>
      <i/>
      <sz val="9"/>
      <name val="Spranq Eco Sans"/>
      <family val="2"/>
    </font>
    <font>
      <i/>
      <sz val="11"/>
      <name val="Spranq Eco Sans"/>
    </font>
    <font>
      <sz val="9"/>
      <name val="Spranq Eco Sans"/>
    </font>
    <font>
      <b/>
      <i/>
      <sz val="11"/>
      <color indexed="10"/>
      <name val="Spranq Eco Sans"/>
      <family val="2"/>
    </font>
    <font>
      <b/>
      <i/>
      <sz val="9"/>
      <name val="Spranq Eco Sans"/>
      <family val="2"/>
    </font>
    <font>
      <b/>
      <i/>
      <sz val="12"/>
      <name val="Spranq Eco Sans"/>
      <family val="2"/>
    </font>
    <font>
      <b/>
      <i/>
      <sz val="12"/>
      <name val="Arial"/>
      <family val="2"/>
    </font>
    <font>
      <b/>
      <sz val="12"/>
      <color indexed="10"/>
      <name val="Spranq eco sans"/>
      <family val="2"/>
    </font>
    <font>
      <b/>
      <i/>
      <sz val="12"/>
      <color rgb="FFFF0000"/>
      <name val="Spranq Eco Sans"/>
    </font>
    <font>
      <sz val="14"/>
      <color indexed="10"/>
      <name val="Arial"/>
      <family val="2"/>
    </font>
    <font>
      <b/>
      <i/>
      <sz val="16"/>
      <color indexed="53"/>
      <name val="Arial"/>
      <family val="2"/>
    </font>
    <font>
      <b/>
      <sz val="10"/>
      <color indexed="53"/>
      <name val="Spranq Eco Sans"/>
      <family val="2"/>
    </font>
    <font>
      <b/>
      <sz val="10"/>
      <color indexed="53"/>
      <name val="Arial"/>
      <family val="2"/>
    </font>
    <font>
      <b/>
      <sz val="10"/>
      <color rgb="FFFF0000"/>
      <name val="Spranq eco sans"/>
    </font>
    <font>
      <sz val="10"/>
      <name val="Spranq eco sans"/>
    </font>
    <font>
      <b/>
      <sz val="10"/>
      <color rgb="FFFF0000"/>
      <name val="Spranq eco sans"/>
      <family val="2"/>
    </font>
    <font>
      <b/>
      <sz val="10"/>
      <color indexed="10"/>
      <name val="Spranq Eco Sans"/>
      <family val="2"/>
    </font>
    <font>
      <b/>
      <sz val="10"/>
      <color indexed="8"/>
      <name val="Spranq eco sans"/>
      <family val="2"/>
    </font>
    <font>
      <b/>
      <i/>
      <sz val="11"/>
      <color rgb="FFFF0000"/>
      <name val="Spranq Eco Sans"/>
    </font>
    <font>
      <b/>
      <sz val="9"/>
      <name val="Bordeaux Mediu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16" fontId="3" fillId="0" borderId="0" xfId="0" applyNumberFormat="1" applyFont="1"/>
    <xf numFmtId="2" fontId="7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" fontId="13" fillId="0" borderId="0" xfId="0" quotePrefix="1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0" fontId="7" fillId="0" borderId="0" xfId="0" applyFont="1"/>
    <xf numFmtId="0" fontId="1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6" fillId="0" borderId="0" xfId="0" quotePrefix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8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" fontId="24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/>
    </xf>
    <xf numFmtId="0" fontId="24" fillId="0" borderId="0" xfId="0" quotePrefix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/>
    <xf numFmtId="0" fontId="29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2" fontId="25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/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1" fillId="0" borderId="0" xfId="0" applyFont="1"/>
    <xf numFmtId="164" fontId="26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165" fontId="3" fillId="0" borderId="0" xfId="0" applyNumberFormat="1" applyFont="1"/>
    <xf numFmtId="0" fontId="39" fillId="0" borderId="0" xfId="0" applyFont="1"/>
    <xf numFmtId="166" fontId="24" fillId="0" borderId="0" xfId="0" quotePrefix="1" applyNumberFormat="1" applyFont="1" applyAlignment="1">
      <alignment horizontal="center" vertical="center"/>
    </xf>
    <xf numFmtId="16" fontId="41" fillId="0" borderId="0" xfId="0" quotePrefix="1" applyNumberFormat="1" applyFont="1"/>
    <xf numFmtId="0" fontId="42" fillId="0" borderId="0" xfId="0" applyFont="1"/>
    <xf numFmtId="0" fontId="42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3" fillId="0" borderId="0" xfId="0" applyFont="1"/>
    <xf numFmtId="165" fontId="24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45" fillId="0" borderId="0" xfId="0" applyFont="1" applyAlignment="1">
      <alignment horizontal="center"/>
    </xf>
    <xf numFmtId="0" fontId="46" fillId="0" borderId="0" xfId="0" applyFont="1"/>
    <xf numFmtId="165" fontId="47" fillId="0" borderId="0" xfId="0" applyNumberFormat="1" applyFont="1"/>
    <xf numFmtId="0" fontId="48" fillId="0" borderId="0" xfId="0" applyFont="1"/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5" fontId="47" fillId="0" borderId="0" xfId="0" applyNumberFormat="1" applyFont="1" applyAlignment="1">
      <alignment horizontal="right"/>
    </xf>
    <xf numFmtId="0" fontId="44" fillId="0" borderId="0" xfId="0" applyFont="1" applyAlignment="1">
      <alignment horizontal="left"/>
    </xf>
    <xf numFmtId="165" fontId="47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49" fillId="0" borderId="0" xfId="0" applyFont="1"/>
    <xf numFmtId="0" fontId="53" fillId="0" borderId="0" xfId="0" applyFont="1"/>
    <xf numFmtId="0" fontId="54" fillId="0" borderId="0" xfId="0" applyFont="1"/>
    <xf numFmtId="0" fontId="55" fillId="0" borderId="0" xfId="0" applyFont="1"/>
    <xf numFmtId="0" fontId="34" fillId="0" borderId="0" xfId="0" applyFont="1" applyAlignment="1">
      <alignment horizontal="center"/>
    </xf>
    <xf numFmtId="0" fontId="56" fillId="0" borderId="0" xfId="0" applyFont="1"/>
    <xf numFmtId="0" fontId="29" fillId="2" borderId="0" xfId="0" applyFont="1" applyFill="1" applyAlignment="1">
      <alignment horizontal="center"/>
    </xf>
    <xf numFmtId="0" fontId="29" fillId="0" borderId="0" xfId="0" applyFont="1"/>
    <xf numFmtId="0" fontId="24" fillId="3" borderId="0" xfId="0" applyFont="1" applyFill="1" applyAlignment="1">
      <alignment horizontal="center"/>
    </xf>
    <xf numFmtId="0" fontId="57" fillId="0" borderId="0" xfId="0" applyFont="1"/>
    <xf numFmtId="16" fontId="24" fillId="0" borderId="0" xfId="0" quotePrefix="1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58" fillId="0" borderId="0" xfId="0" applyFont="1" applyAlignment="1">
      <alignment horizontal="center"/>
    </xf>
    <xf numFmtId="0" fontId="59" fillId="0" borderId="0" xfId="0" applyFont="1"/>
    <xf numFmtId="0" fontId="60" fillId="0" borderId="0" xfId="0" applyFont="1" applyAlignment="1">
      <alignment vertical="center"/>
    </xf>
    <xf numFmtId="0" fontId="61" fillId="0" borderId="0" xfId="0" applyFont="1" applyAlignment="1">
      <alignment horizontal="center"/>
    </xf>
    <xf numFmtId="0" fontId="57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44" fillId="0" borderId="0" xfId="0" applyFont="1" applyAlignment="1">
      <alignment horizontal="center"/>
    </xf>
    <xf numFmtId="0" fontId="63" fillId="0" borderId="0" xfId="0" applyFont="1" applyAlignment="1">
      <alignment vertical="center"/>
    </xf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29" fillId="0" borderId="0" xfId="0" applyFont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0" fontId="52" fillId="0" borderId="0" xfId="0" quotePrefix="1" applyFont="1" applyAlignment="1">
      <alignment horizontal="center" vertical="center"/>
    </xf>
    <xf numFmtId="2" fontId="29" fillId="0" borderId="0" xfId="0" applyNumberFormat="1" applyFont="1" applyAlignment="1">
      <alignment horizontal="center"/>
    </xf>
    <xf numFmtId="2" fontId="29" fillId="0" borderId="0" xfId="0" quotePrefix="1" applyNumberFormat="1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6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166" fontId="24" fillId="0" borderId="0" xfId="0" quotePrefix="1" applyNumberFormat="1" applyFont="1" applyAlignment="1">
      <alignment horizontal="center"/>
    </xf>
    <xf numFmtId="0" fontId="44" fillId="0" borderId="0" xfId="0" applyFont="1" applyAlignment="1">
      <alignment horizontal="center"/>
    </xf>
    <xf numFmtId="16" fontId="47" fillId="0" borderId="0" xfId="0" quotePrefix="1" applyNumberFormat="1" applyFont="1"/>
    <xf numFmtId="16" fontId="68" fillId="0" borderId="0" xfId="0" applyNumberFormat="1" applyFont="1" applyAlignment="1">
      <alignment horizontal="center"/>
    </xf>
    <xf numFmtId="16" fontId="69" fillId="0" borderId="0" xfId="0" quotePrefix="1" applyNumberFormat="1" applyFont="1"/>
    <xf numFmtId="0" fontId="26" fillId="0" borderId="0" xfId="0" applyFont="1" applyAlignment="1">
      <alignment vertical="center"/>
    </xf>
    <xf numFmtId="0" fontId="7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1" fillId="0" borderId="0" xfId="0" applyFont="1"/>
    <xf numFmtId="0" fontId="7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73" fillId="0" borderId="0" xfId="0" applyFont="1"/>
    <xf numFmtId="0" fontId="74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72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6" fillId="0" borderId="0" xfId="0" applyFont="1" applyAlignment="1">
      <alignment horizontal="center" wrapText="1"/>
    </xf>
    <xf numFmtId="0" fontId="75" fillId="0" borderId="0" xfId="0" applyFont="1" applyAlignment="1">
      <alignment horizontal="center"/>
    </xf>
    <xf numFmtId="167" fontId="24" fillId="0" borderId="0" xfId="0" applyNumberFormat="1" applyFont="1" applyAlignment="1">
      <alignment horizontal="center" vertical="center"/>
    </xf>
    <xf numFmtId="15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78" fillId="0" borderId="0" xfId="0" applyFont="1" applyAlignment="1">
      <alignment horizontal="center"/>
    </xf>
    <xf numFmtId="1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4</xdr:row>
      <xdr:rowOff>66675</xdr:rowOff>
    </xdr:from>
    <xdr:to>
      <xdr:col>7</xdr:col>
      <xdr:colOff>66675</xdr:colOff>
      <xdr:row>6</xdr:row>
      <xdr:rowOff>142875</xdr:rowOff>
    </xdr:to>
    <xdr:sp macro="" textlink="">
      <xdr:nvSpPr>
        <xdr:cNvPr id="2" name="WordArt 21">
          <a:extLst>
            <a:ext uri="{FF2B5EF4-FFF2-40B4-BE49-F238E27FC236}">
              <a16:creationId xmlns:a16="http://schemas.microsoft.com/office/drawing/2014/main" id="{9432EE1E-FB99-4D23-A769-852D011E45B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73475" y="879475"/>
          <a:ext cx="1530350" cy="5016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DoubleWave1">
            <a:avLst>
              <a:gd name="adj1" fmla="val 6500"/>
              <a:gd name="adj2" fmla="val 0"/>
            </a:avLst>
          </a:prstTxWarp>
        </a:bodyPr>
        <a:lstStyle/>
        <a:p>
          <a:pPr algn="ctr" rtl="0"/>
          <a:r>
            <a:rPr lang="nl-NL" sz="2800" b="1" i="1" u="sng" strike="sngStrike" kern="10" cap="small" spc="0">
              <a:ln w="9525">
                <a:solidFill>
                  <a:srgbClr val="993300"/>
                </a:solidFill>
                <a:round/>
                <a:headEnd/>
                <a:tailEnd/>
              </a:ln>
              <a:solidFill>
                <a:srgbClr val="FF6600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"/>
              <a:cs typeface="Arial"/>
            </a:rPr>
            <a:t>Weekscore</a:t>
          </a:r>
        </a:p>
      </xdr:txBody>
    </xdr:sp>
    <xdr:clientData/>
  </xdr:twoCellAnchor>
  <xdr:twoCellAnchor>
    <xdr:from>
      <xdr:col>8</xdr:col>
      <xdr:colOff>190500</xdr:colOff>
      <xdr:row>5</xdr:row>
      <xdr:rowOff>28575</xdr:rowOff>
    </xdr:from>
    <xdr:to>
      <xdr:col>10</xdr:col>
      <xdr:colOff>542925</xdr:colOff>
      <xdr:row>6</xdr:row>
      <xdr:rowOff>95250</xdr:rowOff>
    </xdr:to>
    <xdr:sp macro="" textlink="">
      <xdr:nvSpPr>
        <xdr:cNvPr id="3" name="WordArt 6157">
          <a:extLst>
            <a:ext uri="{FF2B5EF4-FFF2-40B4-BE49-F238E27FC236}">
              <a16:creationId xmlns:a16="http://schemas.microsoft.com/office/drawing/2014/main" id="{E9BC0110-95CA-4289-828C-9EBE74907F74}"/>
            </a:ext>
          </a:extLst>
        </xdr:cNvPr>
        <xdr:cNvSpPr>
          <a:spLocks noChangeArrowheads="1" noChangeShapeType="1"/>
        </xdr:cNvSpPr>
      </xdr:nvSpPr>
      <xdr:spPr bwMode="auto">
        <a:xfrm>
          <a:off x="5829300" y="1038225"/>
          <a:ext cx="1196975" cy="2952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nl-NL" sz="1200" u="sng" strike="sngStrike" kern="10" cap="small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79999"/>
                  </a:srgbClr>
                </a:outerShdw>
              </a:effectLst>
              <a:latin typeface="Arial Black"/>
            </a:rPr>
            <a:t>Periode  1</a:t>
          </a:r>
        </a:p>
      </xdr:txBody>
    </xdr:sp>
    <xdr:clientData/>
  </xdr:twoCellAnchor>
  <xdr:twoCellAnchor>
    <xdr:from>
      <xdr:col>1</xdr:col>
      <xdr:colOff>1009650</xdr:colOff>
      <xdr:row>5</xdr:row>
      <xdr:rowOff>104775</xdr:rowOff>
    </xdr:from>
    <xdr:to>
      <xdr:col>2</xdr:col>
      <xdr:colOff>457200</xdr:colOff>
      <xdr:row>7</xdr:row>
      <xdr:rowOff>0</xdr:rowOff>
    </xdr:to>
    <xdr:sp macro="" textlink="">
      <xdr:nvSpPr>
        <xdr:cNvPr id="4" name="WordArt 18">
          <a:extLst>
            <a:ext uri="{FF2B5EF4-FFF2-40B4-BE49-F238E27FC236}">
              <a16:creationId xmlns:a16="http://schemas.microsoft.com/office/drawing/2014/main" id="{377B8D42-02EF-4BE6-9DF6-B5D3378F3B48}"/>
            </a:ext>
          </a:extLst>
        </xdr:cNvPr>
        <xdr:cNvSpPr>
          <a:spLocks noChangeArrowheads="1" noChangeShapeType="1"/>
        </xdr:cNvSpPr>
      </xdr:nvSpPr>
      <xdr:spPr bwMode="auto">
        <a:xfrm>
          <a:off x="1301750" y="1114425"/>
          <a:ext cx="1352550" cy="2825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b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18</xdr:col>
      <xdr:colOff>1485900</xdr:colOff>
      <xdr:row>5</xdr:row>
      <xdr:rowOff>47625</xdr:rowOff>
    </xdr:from>
    <xdr:to>
      <xdr:col>22</xdr:col>
      <xdr:colOff>257175</xdr:colOff>
      <xdr:row>7</xdr:row>
      <xdr:rowOff>142875</xdr:rowOff>
    </xdr:to>
    <xdr:sp macro="" textlink="">
      <xdr:nvSpPr>
        <xdr:cNvPr id="5" name="WordArt 18">
          <a:extLst>
            <a:ext uri="{FF2B5EF4-FFF2-40B4-BE49-F238E27FC236}">
              <a16:creationId xmlns:a16="http://schemas.microsoft.com/office/drawing/2014/main" id="{7183AC4B-1CDE-4FC6-9699-6491A6CBD261}"/>
            </a:ext>
          </a:extLst>
        </xdr:cNvPr>
        <xdr:cNvSpPr>
          <a:spLocks noChangeArrowheads="1" noChangeShapeType="1"/>
        </xdr:cNvSpPr>
      </xdr:nvSpPr>
      <xdr:spPr bwMode="auto">
        <a:xfrm>
          <a:off x="9201150" y="1057275"/>
          <a:ext cx="1565275" cy="4826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30 St. Comp.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971550</xdr:colOff>
      <xdr:row>4</xdr:row>
      <xdr:rowOff>190500</xdr:rowOff>
    </xdr:from>
    <xdr:to>
      <xdr:col>1</xdr:col>
      <xdr:colOff>2028825</xdr:colOff>
      <xdr:row>6</xdr:row>
      <xdr:rowOff>38100</xdr:rowOff>
    </xdr:to>
    <xdr:sp macro="" textlink="">
      <xdr:nvSpPr>
        <xdr:cNvPr id="2" name="WordArt 18">
          <a:extLst>
            <a:ext uri="{FF2B5EF4-FFF2-40B4-BE49-F238E27FC236}">
              <a16:creationId xmlns:a16="http://schemas.microsoft.com/office/drawing/2014/main" id="{2A5B7067-6F5E-4644-98A3-9293B68E8B34}"/>
            </a:ext>
          </a:extLst>
        </xdr:cNvPr>
        <xdr:cNvSpPr>
          <a:spLocks noChangeArrowheads="1" noChangeShapeType="1"/>
        </xdr:cNvSpPr>
      </xdr:nvSpPr>
      <xdr:spPr bwMode="auto">
        <a:xfrm>
          <a:off x="1263650" y="692150"/>
          <a:ext cx="1057275" cy="4381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" name="CommandButton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C3C4232-DFD0-4194-AB80-A0B5C800CB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6" name="CommandButton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ABF9A84E-7E79-4395-B0F7-7C533ED3F0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7" name="CommandButton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C6F96075-6326-4D5C-8D15-7390309728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8" name="CommandButton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CA028339-134C-4486-BE28-E760AB1506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0</xdr:row>
      <xdr:rowOff>57150</xdr:rowOff>
    </xdr:from>
    <xdr:to>
      <xdr:col>2</xdr:col>
      <xdr:colOff>238125</xdr:colOff>
      <xdr:row>2</xdr:row>
      <xdr:rowOff>95250</xdr:rowOff>
    </xdr:to>
    <xdr:sp macro="" textlink="">
      <xdr:nvSpPr>
        <xdr:cNvPr id="4128" name="WordArt 18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704850"/>
          <a:ext cx="108585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15</xdr:col>
      <xdr:colOff>150896</xdr:colOff>
      <xdr:row>1</xdr:row>
      <xdr:rowOff>44116</xdr:rowOff>
    </xdr:from>
    <xdr:to>
      <xdr:col>19</xdr:col>
      <xdr:colOff>218273</xdr:colOff>
      <xdr:row>3</xdr:row>
      <xdr:rowOff>145655</xdr:rowOff>
    </xdr:to>
    <xdr:sp macro="" textlink="">
      <xdr:nvSpPr>
        <xdr:cNvPr id="4120" name="WordArt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0" y="619125"/>
          <a:ext cx="1476375" cy="523875"/>
        </a:xfrm>
        <a:prstGeom prst="rect">
          <a:avLst/>
        </a:prstGeom>
      </xdr:spPr>
      <xdr:txBody>
        <a:bodyPr wrap="none" fromWordAr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FF6600"/>
                </a:solidFill>
                <a:round/>
                <a:headEnd/>
                <a:tailEnd/>
              </a:ln>
              <a:solidFill>
                <a:srgbClr val="9933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xdr:twoCellAnchor>
    <xdr:from>
      <xdr:col>2</xdr:col>
      <xdr:colOff>333375</xdr:colOff>
      <xdr:row>1</xdr:row>
      <xdr:rowOff>188997</xdr:rowOff>
    </xdr:from>
    <xdr:to>
      <xdr:col>4</xdr:col>
      <xdr:colOff>390525</xdr:colOff>
      <xdr:row>3</xdr:row>
      <xdr:rowOff>31583</xdr:rowOff>
    </xdr:to>
    <xdr:sp macro="" textlink="">
      <xdr:nvSpPr>
        <xdr:cNvPr id="4132" name="WordArt 24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rrowheads="1" noChangeShapeType="1"/>
        </xdr:cNvSpPr>
      </xdr:nvSpPr>
      <xdr:spPr bwMode="auto">
        <a:xfrm>
          <a:off x="2276475" y="1093872"/>
          <a:ext cx="1524000" cy="423611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u="sng" strike="sngStrike" kern="10" cap="small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00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933450</xdr:colOff>
          <xdr:row>0</xdr:row>
          <xdr:rowOff>0</xdr:rowOff>
        </xdr:from>
        <xdr:to>
          <xdr:col>2</xdr:col>
          <xdr:colOff>228600</xdr:colOff>
          <xdr:row>0</xdr:row>
          <xdr:rowOff>171450</xdr:rowOff>
        </xdr:to>
        <xdr:sp macro="" textlink="">
          <xdr:nvSpPr>
            <xdr:cNvPr id="4108" name="CommandButton1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0</xdr:row>
          <xdr:rowOff>0</xdr:rowOff>
        </xdr:from>
        <xdr:to>
          <xdr:col>2</xdr:col>
          <xdr:colOff>425450</xdr:colOff>
          <xdr:row>0</xdr:row>
          <xdr:rowOff>184150</xdr:rowOff>
        </xdr:to>
        <xdr:sp macro="" textlink="">
          <xdr:nvSpPr>
            <xdr:cNvPr id="4109" name="CommandButton2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958850</xdr:colOff>
          <xdr:row>0</xdr:row>
          <xdr:rowOff>0</xdr:rowOff>
        </xdr:from>
        <xdr:to>
          <xdr:col>4</xdr:col>
          <xdr:colOff>38100</xdr:colOff>
          <xdr:row>0</xdr:row>
          <xdr:rowOff>177800</xdr:rowOff>
        </xdr:to>
        <xdr:sp macro="" textlink="">
          <xdr:nvSpPr>
            <xdr:cNvPr id="4110" name="CommandButton3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</xdr:row>
      <xdr:rowOff>0</xdr:rowOff>
    </xdr:from>
    <xdr:to>
      <xdr:col>1</xdr:col>
      <xdr:colOff>1704975</xdr:colOff>
      <xdr:row>2</xdr:row>
      <xdr:rowOff>57150</xdr:rowOff>
    </xdr:to>
    <xdr:sp macro="" textlink="">
      <xdr:nvSpPr>
        <xdr:cNvPr id="6174" name="WordArt 18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SpPr>
          <a:spLocks noChangeArrowheads="1" noChangeShapeType="1"/>
        </xdr:cNvSpPr>
      </xdr:nvSpPr>
      <xdr:spPr bwMode="auto">
        <a:xfrm>
          <a:off x="990600" y="628650"/>
          <a:ext cx="99060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0</xdr:row>
          <xdr:rowOff>0</xdr:rowOff>
        </xdr:from>
        <xdr:to>
          <xdr:col>7</xdr:col>
          <xdr:colOff>76200</xdr:colOff>
          <xdr:row>0</xdr:row>
          <xdr:rowOff>152400</xdr:rowOff>
        </xdr:to>
        <xdr:sp macro="" textlink="">
          <xdr:nvSpPr>
            <xdr:cNvPr id="6146" name="CommandButton1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2.xml"/><Relationship Id="rId5" Type="http://schemas.openxmlformats.org/officeDocument/2006/relationships/image" Target="../media/image5.emf"/><Relationship Id="rId4" Type="http://schemas.openxmlformats.org/officeDocument/2006/relationships/control" Target="../activeX/activeX1.xml"/><Relationship Id="rId9" Type="http://schemas.openxmlformats.org/officeDocument/2006/relationships/image" Target="../media/image7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8.emf"/><Relationship Id="rId4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7B35-00A3-4808-8159-D1D04967B4ED}">
  <sheetPr codeName="Blad5">
    <pageSetUpPr fitToPage="1"/>
  </sheetPr>
  <dimension ref="A1:AY131"/>
  <sheetViews>
    <sheetView tabSelected="1" topLeftCell="A4" zoomScale="140" zoomScaleNormal="140" zoomScalePageLayoutView="90" workbookViewId="0">
      <selection activeCell="D6" sqref="D6"/>
    </sheetView>
  </sheetViews>
  <sheetFormatPr defaultRowHeight="12.5"/>
  <cols>
    <col min="1" max="1" width="4.1796875" customWidth="1"/>
    <col min="2" max="2" width="27.26953125" customWidth="1"/>
    <col min="5" max="5" width="7.54296875" customWidth="1"/>
    <col min="6" max="6" width="9.26953125" bestFit="1" customWidth="1"/>
    <col min="7" max="7" width="7.81640625" customWidth="1"/>
    <col min="8" max="8" width="7.1796875" customWidth="1"/>
    <col min="9" max="9" width="3.26953125" customWidth="1"/>
    <col min="10" max="10" width="8.81640625" customWidth="1"/>
    <col min="11" max="11" width="11.81640625" customWidth="1"/>
    <col min="12" max="12" width="5.81640625" hidden="1" customWidth="1"/>
    <col min="13" max="13" width="4.26953125" hidden="1" customWidth="1"/>
    <col min="14" max="14" width="5.453125" hidden="1" customWidth="1"/>
    <col min="15" max="15" width="4.54296875" hidden="1" customWidth="1"/>
    <col min="16" max="16" width="4.81640625" hidden="1" customWidth="1"/>
    <col min="17" max="17" width="0.7265625" hidden="1" customWidth="1"/>
    <col min="18" max="18" width="3.7265625" hidden="1" customWidth="1"/>
    <col min="19" max="19" width="25" customWidth="1"/>
    <col min="20" max="24" width="5" customWidth="1"/>
    <col min="25" max="25" width="8.1796875" customWidth="1"/>
    <col min="26" max="26" width="5" customWidth="1"/>
    <col min="27" max="27" width="7" style="3" bestFit="1" customWidth="1"/>
    <col min="28" max="29" width="5" customWidth="1"/>
    <col min="30" max="30" width="6.453125" style="3" bestFit="1" customWidth="1"/>
    <col min="31" max="31" width="8.54296875" customWidth="1"/>
    <col min="32" max="32" width="7.7265625" bestFit="1" customWidth="1"/>
    <col min="33" max="33" width="4.1796875" customWidth="1"/>
    <col min="34" max="34" width="24.26953125" bestFit="1" customWidth="1"/>
    <col min="35" max="35" width="6.1796875" customWidth="1"/>
    <col min="36" max="36" width="21.1796875" customWidth="1"/>
    <col min="37" max="37" width="7.1796875" bestFit="1" customWidth="1"/>
    <col min="38" max="38" width="6.1796875" customWidth="1"/>
    <col min="39" max="39" width="21.1796875" customWidth="1"/>
    <col min="40" max="40" width="7.1796875" bestFit="1" customWidth="1"/>
    <col min="41" max="49" width="6.1796875" customWidth="1"/>
    <col min="50" max="50" width="3.1796875" customWidth="1"/>
    <col min="51" max="51" width="18.1796875" customWidth="1"/>
  </cols>
  <sheetData>
    <row r="1" spans="1:51" ht="22.4" hidden="1" customHeight="1">
      <c r="B1" s="4"/>
      <c r="G1" t="s">
        <v>206</v>
      </c>
      <c r="I1" t="s">
        <v>207</v>
      </c>
      <c r="K1" t="s">
        <v>208</v>
      </c>
      <c r="L1" t="s">
        <v>209</v>
      </c>
    </row>
    <row r="2" spans="1:51" ht="22.4" hidden="1" customHeight="1">
      <c r="S2" s="118" t="s">
        <v>210</v>
      </c>
    </row>
    <row r="3" spans="1:51" ht="22.4" hidden="1" customHeight="1">
      <c r="S3" s="118"/>
    </row>
    <row r="4" spans="1:51" ht="20">
      <c r="H4" s="91">
        <v>46295</v>
      </c>
      <c r="I4" s="91"/>
      <c r="J4" s="91"/>
      <c r="K4" s="91"/>
      <c r="Y4" s="96" t="s">
        <v>82</v>
      </c>
      <c r="AA4" s="91">
        <v>46295</v>
      </c>
      <c r="AB4" s="91"/>
      <c r="AC4" s="91"/>
      <c r="AD4" s="91"/>
      <c r="AE4" s="89"/>
      <c r="AG4" s="129"/>
      <c r="AH4" s="129"/>
    </row>
    <row r="5" spans="1:51" ht="15.5">
      <c r="B5" s="100" t="s">
        <v>210</v>
      </c>
    </row>
    <row r="6" spans="1:51" ht="18">
      <c r="B6" s="85" t="s">
        <v>211</v>
      </c>
      <c r="J6" s="95"/>
      <c r="AB6" s="130"/>
      <c r="AC6" s="130"/>
    </row>
    <row r="7" spans="1:51" ht="12.75" customHeight="1">
      <c r="H7" s="7"/>
      <c r="AE7" s="96"/>
    </row>
    <row r="8" spans="1:51" ht="15" customHeight="1">
      <c r="D8" t="s">
        <v>0</v>
      </c>
      <c r="G8" t="s">
        <v>0</v>
      </c>
      <c r="H8" s="131"/>
      <c r="M8" t="s">
        <v>0</v>
      </c>
    </row>
    <row r="9" spans="1:51" ht="11.5" customHeight="1">
      <c r="A9" s="48"/>
      <c r="B9" s="94" t="s">
        <v>198</v>
      </c>
      <c r="C9" s="119" t="s">
        <v>7</v>
      </c>
      <c r="D9" s="51" t="s">
        <v>8</v>
      </c>
      <c r="E9" s="51" t="s">
        <v>0</v>
      </c>
      <c r="F9" s="51" t="s">
        <v>8</v>
      </c>
      <c r="G9" s="51" t="s">
        <v>0</v>
      </c>
      <c r="H9" s="51" t="s">
        <v>7</v>
      </c>
      <c r="I9" s="132"/>
      <c r="J9" s="133" t="s">
        <v>25</v>
      </c>
      <c r="K9" s="134" t="s">
        <v>212</v>
      </c>
      <c r="L9" s="135" t="s">
        <v>5</v>
      </c>
      <c r="M9" s="135" t="s">
        <v>213</v>
      </c>
      <c r="N9" s="135" t="s">
        <v>1</v>
      </c>
      <c r="O9" s="135" t="s">
        <v>1</v>
      </c>
      <c r="P9" s="135" t="s">
        <v>214</v>
      </c>
      <c r="Q9" s="135"/>
      <c r="R9" s="132"/>
      <c r="S9" s="94" t="s">
        <v>198</v>
      </c>
      <c r="T9" s="132"/>
      <c r="U9" s="132"/>
      <c r="V9" s="132"/>
      <c r="W9" s="132"/>
      <c r="X9" s="132"/>
      <c r="Y9" s="136" t="s">
        <v>24</v>
      </c>
      <c r="Z9" s="132"/>
      <c r="AA9" s="137"/>
      <c r="AB9" s="132"/>
      <c r="AC9" s="132"/>
      <c r="AD9" s="137"/>
      <c r="AE9" s="136" t="s">
        <v>24</v>
      </c>
      <c r="AF9" s="136" t="s">
        <v>7</v>
      </c>
      <c r="AG9" s="136"/>
      <c r="AH9" s="94"/>
      <c r="AI9" s="3"/>
      <c r="AJ9" s="138"/>
      <c r="AK9" s="139"/>
      <c r="AL9" s="3"/>
      <c r="AM9" s="92"/>
      <c r="AN9" s="139"/>
      <c r="AO9" s="3"/>
      <c r="AP9" s="3"/>
      <c r="AQ9" s="3"/>
      <c r="AR9" s="3"/>
      <c r="AS9" s="3"/>
      <c r="AT9" s="3"/>
      <c r="AU9" s="3"/>
      <c r="AV9" s="3"/>
      <c r="AW9" s="3"/>
    </row>
    <row r="10" spans="1:51" ht="12" customHeight="1">
      <c r="A10" s="48"/>
      <c r="B10" s="94"/>
      <c r="C10" s="119" t="s">
        <v>135</v>
      </c>
      <c r="D10" s="51" t="s">
        <v>9</v>
      </c>
      <c r="E10" s="51" t="s">
        <v>215</v>
      </c>
      <c r="F10" s="51" t="s">
        <v>10</v>
      </c>
      <c r="G10" s="51" t="s">
        <v>216</v>
      </c>
      <c r="H10" s="51" t="s">
        <v>6</v>
      </c>
      <c r="I10" s="132"/>
      <c r="J10" s="133" t="s">
        <v>27</v>
      </c>
      <c r="K10" s="134" t="s">
        <v>30</v>
      </c>
      <c r="L10" s="140"/>
      <c r="M10" s="135" t="s">
        <v>217</v>
      </c>
      <c r="N10" s="140" t="s">
        <v>50</v>
      </c>
      <c r="O10" s="140" t="s">
        <v>2</v>
      </c>
      <c r="P10" s="135" t="s">
        <v>3</v>
      </c>
      <c r="Q10" s="140"/>
      <c r="R10" s="132"/>
      <c r="S10" s="94"/>
      <c r="T10" s="137" t="s">
        <v>218</v>
      </c>
      <c r="U10" s="137" t="s">
        <v>219</v>
      </c>
      <c r="V10" s="137" t="s">
        <v>220</v>
      </c>
      <c r="W10" s="137" t="s">
        <v>221</v>
      </c>
      <c r="X10" s="132" t="s">
        <v>222</v>
      </c>
      <c r="Y10" s="136" t="s">
        <v>11</v>
      </c>
      <c r="Z10" s="132" t="s">
        <v>223</v>
      </c>
      <c r="AA10" s="137" t="s">
        <v>224</v>
      </c>
      <c r="AB10" s="132" t="s">
        <v>225</v>
      </c>
      <c r="AC10" s="132" t="s">
        <v>45</v>
      </c>
      <c r="AD10" s="137" t="s">
        <v>226</v>
      </c>
      <c r="AE10" s="136" t="s">
        <v>26</v>
      </c>
      <c r="AF10" s="136" t="s">
        <v>6</v>
      </c>
      <c r="AG10" s="136"/>
      <c r="AH10" s="94"/>
      <c r="AI10" s="3"/>
      <c r="AJ10" s="138"/>
      <c r="AK10" s="141"/>
      <c r="AL10" s="3"/>
      <c r="AM10" s="92"/>
      <c r="AN10" s="141"/>
      <c r="AO10" s="3"/>
      <c r="AP10" s="3"/>
      <c r="AQ10" s="3"/>
      <c r="AR10" s="3"/>
      <c r="AS10" s="3"/>
      <c r="AT10" s="3"/>
      <c r="AU10" s="3"/>
      <c r="AV10" s="3"/>
      <c r="AW10" s="3"/>
      <c r="AY10" s="2"/>
    </row>
    <row r="11" spans="1:51" ht="8.9" customHeight="1">
      <c r="A11" s="48"/>
      <c r="B11" s="48"/>
      <c r="C11" s="102"/>
      <c r="D11" s="48"/>
      <c r="E11" s="48"/>
      <c r="F11" s="48"/>
      <c r="G11" s="48"/>
      <c r="H11" s="48"/>
      <c r="I11" s="57"/>
      <c r="J11" s="57"/>
      <c r="K11" s="57"/>
      <c r="L11" s="65"/>
      <c r="M11" s="65"/>
      <c r="N11" s="65"/>
      <c r="O11" s="65"/>
      <c r="P11" s="65"/>
      <c r="Q11" s="65"/>
      <c r="R11" s="57"/>
      <c r="S11" s="48"/>
      <c r="T11" s="57"/>
      <c r="U11" s="57"/>
      <c r="V11" s="57"/>
      <c r="W11" s="57"/>
      <c r="X11" s="57"/>
      <c r="Y11" s="56"/>
      <c r="Z11" s="57"/>
      <c r="AA11" s="45"/>
      <c r="AB11" s="57"/>
      <c r="AC11" s="57"/>
      <c r="AD11" s="45"/>
      <c r="AE11" s="56"/>
      <c r="AF11" s="56"/>
      <c r="AG11" s="56"/>
      <c r="AH11" s="48"/>
      <c r="AI11" s="3"/>
      <c r="AJ11" s="3"/>
      <c r="AL11" s="3"/>
      <c r="AM11" s="14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51" ht="13.5" customHeight="1">
      <c r="A12" s="40">
        <v>1</v>
      </c>
      <c r="B12" s="54" t="s">
        <v>188</v>
      </c>
      <c r="C12" s="49">
        <f t="shared" ref="C12:C18" si="0">SUM(E12+G12)</f>
        <v>20</v>
      </c>
      <c r="D12" s="40">
        <f t="shared" ref="D12:D18" si="1">SUM(T12:X12)</f>
        <v>715</v>
      </c>
      <c r="E12" s="40">
        <v>10</v>
      </c>
      <c r="F12" s="40">
        <f t="shared" ref="F12:F18" si="2">SUM(Z12:AD12)</f>
        <v>715</v>
      </c>
      <c r="G12" s="40">
        <v>10</v>
      </c>
      <c r="H12" s="40">
        <f t="shared" ref="H12:H18" si="3">SUM(D12+F12)</f>
        <v>1430</v>
      </c>
      <c r="I12" s="142"/>
      <c r="J12" s="49">
        <v>1469</v>
      </c>
      <c r="K12" s="40" t="s">
        <v>79</v>
      </c>
      <c r="L12" s="135">
        <f t="shared" ref="L12:L18" si="4">IF(H12&gt;J12,1,0)</f>
        <v>0</v>
      </c>
      <c r="M12" s="135"/>
      <c r="N12" s="143"/>
      <c r="O12" s="135"/>
      <c r="P12" s="45"/>
      <c r="Q12" s="135"/>
      <c r="R12" s="51"/>
      <c r="S12" s="54" t="s">
        <v>188</v>
      </c>
      <c r="T12" s="144">
        <v>140</v>
      </c>
      <c r="U12" s="144">
        <v>140</v>
      </c>
      <c r="V12" s="144">
        <v>143</v>
      </c>
      <c r="W12" s="144">
        <v>148</v>
      </c>
      <c r="X12" s="145">
        <v>144</v>
      </c>
      <c r="Y12" s="144">
        <f t="shared" ref="Y12:Y18" si="5">SUM(T12:X12)</f>
        <v>715</v>
      </c>
      <c r="Z12" s="145">
        <v>148</v>
      </c>
      <c r="AA12" s="144">
        <v>143</v>
      </c>
      <c r="AB12" s="145">
        <v>140</v>
      </c>
      <c r="AC12" s="145">
        <v>140</v>
      </c>
      <c r="AD12" s="144">
        <v>144</v>
      </c>
      <c r="AE12" s="44">
        <f t="shared" ref="AE12:AE18" si="6">SUM(Z12:AD12)</f>
        <v>715</v>
      </c>
      <c r="AF12" s="44">
        <f t="shared" ref="AF12:AF18" si="7">SUM(Y12+AE12)</f>
        <v>1430</v>
      </c>
      <c r="AG12" s="136"/>
      <c r="AH12" s="115"/>
      <c r="AI12" s="3"/>
      <c r="AJ12" s="29"/>
      <c r="AK12" s="15"/>
      <c r="AL12" s="3"/>
      <c r="AM12" s="29"/>
      <c r="AN12" s="15"/>
      <c r="AO12" s="3"/>
      <c r="AP12" s="3"/>
      <c r="AQ12" s="3"/>
      <c r="AR12" s="3"/>
      <c r="AS12" s="3"/>
      <c r="AT12" s="3"/>
      <c r="AU12" s="3"/>
      <c r="AV12" s="3"/>
      <c r="AW12" s="3"/>
    </row>
    <row r="13" spans="1:51" ht="13.5" customHeight="1">
      <c r="A13" s="40">
        <v>2</v>
      </c>
      <c r="B13" s="54" t="s">
        <v>185</v>
      </c>
      <c r="C13" s="49">
        <f t="shared" si="0"/>
        <v>16</v>
      </c>
      <c r="D13" s="40">
        <f t="shared" si="1"/>
        <v>708</v>
      </c>
      <c r="E13" s="40">
        <v>9</v>
      </c>
      <c r="F13" s="40">
        <f t="shared" si="2"/>
        <v>697</v>
      </c>
      <c r="G13" s="40">
        <v>7</v>
      </c>
      <c r="H13" s="40">
        <f t="shared" si="3"/>
        <v>1405</v>
      </c>
      <c r="I13" s="146"/>
      <c r="J13" s="49">
        <v>1433</v>
      </c>
      <c r="K13" s="40" t="s">
        <v>227</v>
      </c>
      <c r="L13" s="143">
        <f t="shared" si="4"/>
        <v>0</v>
      </c>
      <c r="M13" s="143"/>
      <c r="N13" s="143"/>
      <c r="O13" s="143"/>
      <c r="P13" s="45"/>
      <c r="Q13" s="143"/>
      <c r="R13" s="40"/>
      <c r="S13" s="54" t="s">
        <v>185</v>
      </c>
      <c r="T13" s="144">
        <v>146</v>
      </c>
      <c r="U13" s="144">
        <v>144</v>
      </c>
      <c r="V13" s="144">
        <v>147</v>
      </c>
      <c r="W13" s="144">
        <v>127</v>
      </c>
      <c r="X13" s="145">
        <v>144</v>
      </c>
      <c r="Y13" s="144">
        <f t="shared" si="5"/>
        <v>708</v>
      </c>
      <c r="Z13" s="145">
        <v>144</v>
      </c>
      <c r="AA13" s="144">
        <v>133</v>
      </c>
      <c r="AB13" s="145">
        <v>132</v>
      </c>
      <c r="AC13" s="145">
        <v>144</v>
      </c>
      <c r="AD13" s="144">
        <v>144</v>
      </c>
      <c r="AE13" s="44">
        <f t="shared" si="6"/>
        <v>697</v>
      </c>
      <c r="AF13" s="44">
        <f t="shared" si="7"/>
        <v>1405</v>
      </c>
      <c r="AG13" s="136"/>
      <c r="AH13" s="115"/>
      <c r="AI13" s="3"/>
      <c r="AJ13" s="29"/>
      <c r="AK13" s="15"/>
      <c r="AL13" s="3"/>
      <c r="AM13" s="29"/>
      <c r="AN13" s="15"/>
      <c r="AO13" s="3"/>
      <c r="AP13" s="3"/>
      <c r="AQ13" s="3"/>
      <c r="AR13" s="3"/>
      <c r="AS13" s="3"/>
      <c r="AT13" s="3"/>
      <c r="AU13" s="3"/>
      <c r="AV13" s="3"/>
      <c r="AW13" s="3"/>
    </row>
    <row r="14" spans="1:51" ht="13.5" customHeight="1">
      <c r="A14" s="40">
        <v>3</v>
      </c>
      <c r="B14" s="54" t="s">
        <v>35</v>
      </c>
      <c r="C14" s="49">
        <f t="shared" si="0"/>
        <v>16</v>
      </c>
      <c r="D14" s="40">
        <f t="shared" si="1"/>
        <v>694</v>
      </c>
      <c r="E14" s="40">
        <v>8</v>
      </c>
      <c r="F14" s="40">
        <f t="shared" si="2"/>
        <v>702</v>
      </c>
      <c r="G14" s="40">
        <v>8</v>
      </c>
      <c r="H14" s="52">
        <f t="shared" si="3"/>
        <v>1396</v>
      </c>
      <c r="I14" s="146"/>
      <c r="J14" s="49">
        <v>1441</v>
      </c>
      <c r="K14" s="40" t="s">
        <v>228</v>
      </c>
      <c r="L14" s="135">
        <f t="shared" si="4"/>
        <v>0</v>
      </c>
      <c r="M14" s="135"/>
      <c r="N14" s="143"/>
      <c r="O14" s="143"/>
      <c r="P14" s="45"/>
      <c r="Q14" s="143"/>
      <c r="R14" s="40"/>
      <c r="S14" s="54" t="s">
        <v>35</v>
      </c>
      <c r="T14" s="144">
        <v>140</v>
      </c>
      <c r="U14" s="144">
        <v>144</v>
      </c>
      <c r="V14" s="144">
        <v>146</v>
      </c>
      <c r="W14" s="144">
        <v>140</v>
      </c>
      <c r="X14" s="145">
        <v>124</v>
      </c>
      <c r="Y14" s="144">
        <f t="shared" si="5"/>
        <v>694</v>
      </c>
      <c r="Z14" s="145">
        <v>140</v>
      </c>
      <c r="AA14" s="144">
        <v>146</v>
      </c>
      <c r="AB14" s="145">
        <v>144</v>
      </c>
      <c r="AC14" s="145">
        <v>140</v>
      </c>
      <c r="AD14" s="144">
        <v>132</v>
      </c>
      <c r="AE14" s="44">
        <f t="shared" si="6"/>
        <v>702</v>
      </c>
      <c r="AF14" s="44">
        <f t="shared" si="7"/>
        <v>1396</v>
      </c>
      <c r="AG14" s="136"/>
      <c r="AH14" s="115"/>
      <c r="AI14" s="3"/>
      <c r="AJ14" s="29"/>
      <c r="AK14" s="15"/>
      <c r="AL14" s="3"/>
      <c r="AM14" s="29"/>
      <c r="AN14" s="15"/>
      <c r="AO14" s="3"/>
      <c r="AP14" s="3"/>
      <c r="AQ14" s="3"/>
      <c r="AR14" s="3"/>
      <c r="AS14" s="3"/>
      <c r="AT14" s="3"/>
      <c r="AU14" s="3"/>
      <c r="AV14" s="3"/>
      <c r="AW14" s="3"/>
    </row>
    <row r="15" spans="1:51" ht="13.5" customHeight="1">
      <c r="A15" s="40">
        <v>4</v>
      </c>
      <c r="B15" s="54" t="s">
        <v>176</v>
      </c>
      <c r="C15" s="49">
        <f t="shared" si="0"/>
        <v>16</v>
      </c>
      <c r="D15" s="40">
        <f t="shared" si="1"/>
        <v>688</v>
      </c>
      <c r="E15" s="40">
        <v>7</v>
      </c>
      <c r="F15" s="40">
        <f t="shared" si="2"/>
        <v>705</v>
      </c>
      <c r="G15" s="40">
        <v>9</v>
      </c>
      <c r="H15" s="40">
        <f t="shared" si="3"/>
        <v>1393</v>
      </c>
      <c r="I15" s="146"/>
      <c r="J15" s="119">
        <v>1448</v>
      </c>
      <c r="K15" s="40" t="s">
        <v>229</v>
      </c>
      <c r="L15" s="143">
        <f t="shared" si="4"/>
        <v>0</v>
      </c>
      <c r="M15" s="143"/>
      <c r="N15" s="135"/>
      <c r="O15" s="135"/>
      <c r="P15" s="45"/>
      <c r="Q15" s="135"/>
      <c r="R15" s="137"/>
      <c r="S15" s="54" t="s">
        <v>176</v>
      </c>
      <c r="T15" s="144">
        <v>128</v>
      </c>
      <c r="U15" s="144">
        <v>140</v>
      </c>
      <c r="V15" s="144">
        <v>132</v>
      </c>
      <c r="W15" s="144">
        <v>144</v>
      </c>
      <c r="X15" s="145">
        <v>144</v>
      </c>
      <c r="Y15" s="144">
        <f t="shared" si="5"/>
        <v>688</v>
      </c>
      <c r="Z15" s="145">
        <v>146</v>
      </c>
      <c r="AA15" s="144">
        <v>140</v>
      </c>
      <c r="AB15" s="145">
        <v>133</v>
      </c>
      <c r="AC15" s="145">
        <v>146</v>
      </c>
      <c r="AD15" s="144">
        <v>140</v>
      </c>
      <c r="AE15" s="44">
        <f t="shared" si="6"/>
        <v>705</v>
      </c>
      <c r="AF15" s="44">
        <f t="shared" si="7"/>
        <v>1393</v>
      </c>
      <c r="AG15" s="136"/>
      <c r="AH15" s="115"/>
      <c r="AI15" s="3"/>
      <c r="AJ15" s="29"/>
      <c r="AK15" s="15"/>
      <c r="AL15" s="3"/>
      <c r="AM15" s="29"/>
      <c r="AN15" s="15"/>
      <c r="AO15" s="3"/>
      <c r="AP15" s="3"/>
      <c r="AQ15" s="3"/>
      <c r="AR15" s="3"/>
      <c r="AS15" s="3"/>
      <c r="AT15" s="3"/>
      <c r="AU15" s="3"/>
      <c r="AV15" s="3"/>
      <c r="AW15" s="3"/>
    </row>
    <row r="16" spans="1:51" ht="13.5" customHeight="1">
      <c r="A16" s="40">
        <v>5</v>
      </c>
      <c r="B16" s="54" t="s">
        <v>190</v>
      </c>
      <c r="C16" s="49">
        <f t="shared" si="0"/>
        <v>12</v>
      </c>
      <c r="D16" s="40">
        <f t="shared" si="1"/>
        <v>671</v>
      </c>
      <c r="E16" s="51">
        <v>6</v>
      </c>
      <c r="F16" s="40">
        <f t="shared" si="2"/>
        <v>683</v>
      </c>
      <c r="G16" s="51">
        <v>6</v>
      </c>
      <c r="H16" s="147">
        <f t="shared" si="3"/>
        <v>1354</v>
      </c>
      <c r="I16" s="142"/>
      <c r="J16" s="49">
        <v>1461</v>
      </c>
      <c r="K16" s="40" t="s">
        <v>230</v>
      </c>
      <c r="L16" s="135">
        <f t="shared" si="4"/>
        <v>0</v>
      </c>
      <c r="M16" s="135"/>
      <c r="N16" s="143"/>
      <c r="O16" s="143"/>
      <c r="P16" s="45"/>
      <c r="Q16" s="143"/>
      <c r="R16" s="45"/>
      <c r="S16" s="54" t="s">
        <v>190</v>
      </c>
      <c r="T16" s="144">
        <v>143</v>
      </c>
      <c r="U16" s="144">
        <v>124</v>
      </c>
      <c r="V16" s="144">
        <v>144</v>
      </c>
      <c r="W16" s="144">
        <v>130</v>
      </c>
      <c r="X16" s="145">
        <v>130</v>
      </c>
      <c r="Y16" s="144">
        <f t="shared" si="5"/>
        <v>671</v>
      </c>
      <c r="Z16" s="145">
        <v>116</v>
      </c>
      <c r="AA16" s="144">
        <v>142</v>
      </c>
      <c r="AB16" s="145">
        <v>148</v>
      </c>
      <c r="AC16" s="145">
        <v>148</v>
      </c>
      <c r="AD16" s="144">
        <v>129</v>
      </c>
      <c r="AE16" s="44">
        <f t="shared" si="6"/>
        <v>683</v>
      </c>
      <c r="AF16" s="44">
        <f t="shared" si="7"/>
        <v>1354</v>
      </c>
      <c r="AG16" s="136"/>
      <c r="AH16" s="115"/>
      <c r="AI16" s="3"/>
      <c r="AJ16" s="29"/>
      <c r="AK16" s="15"/>
      <c r="AL16" s="3"/>
      <c r="AM16" s="29"/>
      <c r="AN16" s="15"/>
      <c r="AO16" s="3"/>
      <c r="AP16" s="3"/>
      <c r="AQ16" s="3"/>
      <c r="AR16" s="3"/>
      <c r="AS16" s="3"/>
      <c r="AT16" s="3"/>
      <c r="AU16" s="3"/>
      <c r="AV16" s="3"/>
      <c r="AW16" s="3"/>
    </row>
    <row r="17" spans="1:51" ht="13.5" customHeight="1">
      <c r="A17" s="40">
        <v>6</v>
      </c>
      <c r="B17" s="54" t="s">
        <v>126</v>
      </c>
      <c r="C17" s="49">
        <f t="shared" si="0"/>
        <v>10</v>
      </c>
      <c r="D17" s="40">
        <f t="shared" si="1"/>
        <v>669</v>
      </c>
      <c r="E17" s="51">
        <v>5</v>
      </c>
      <c r="F17" s="40">
        <f t="shared" si="2"/>
        <v>630</v>
      </c>
      <c r="G17" s="51">
        <v>5</v>
      </c>
      <c r="H17" s="147">
        <f t="shared" si="3"/>
        <v>1299</v>
      </c>
      <c r="I17" s="142"/>
      <c r="J17" s="49">
        <v>1377</v>
      </c>
      <c r="K17" s="40" t="s">
        <v>231</v>
      </c>
      <c r="L17" s="135">
        <f t="shared" si="4"/>
        <v>0</v>
      </c>
      <c r="M17" s="135"/>
      <c r="N17" s="143"/>
      <c r="O17" s="143"/>
      <c r="P17" s="45"/>
      <c r="Q17" s="143"/>
      <c r="R17" s="45"/>
      <c r="S17" s="54" t="s">
        <v>126</v>
      </c>
      <c r="T17" s="144">
        <v>146</v>
      </c>
      <c r="U17" s="144">
        <v>127</v>
      </c>
      <c r="V17" s="144">
        <v>140</v>
      </c>
      <c r="W17" s="144">
        <v>129</v>
      </c>
      <c r="X17" s="145">
        <v>127</v>
      </c>
      <c r="Y17" s="144">
        <f t="shared" si="5"/>
        <v>669</v>
      </c>
      <c r="Z17" s="145">
        <v>99</v>
      </c>
      <c r="AA17" s="144">
        <v>114</v>
      </c>
      <c r="AB17" s="145">
        <v>132</v>
      </c>
      <c r="AC17" s="145">
        <v>143</v>
      </c>
      <c r="AD17" s="144">
        <v>142</v>
      </c>
      <c r="AE17" s="44">
        <f t="shared" si="6"/>
        <v>630</v>
      </c>
      <c r="AF17" s="44">
        <f t="shared" si="7"/>
        <v>1299</v>
      </c>
      <c r="AG17" s="136"/>
      <c r="AH17" s="115"/>
      <c r="AI17" s="3"/>
      <c r="AJ17" s="29"/>
      <c r="AK17" s="15"/>
      <c r="AL17" s="3"/>
      <c r="AM17" s="29"/>
      <c r="AN17" s="15"/>
      <c r="AO17" s="3"/>
      <c r="AP17" s="3"/>
      <c r="AQ17" s="3"/>
      <c r="AR17" s="3"/>
      <c r="AS17" s="3"/>
      <c r="AT17" s="3"/>
      <c r="AU17" s="3"/>
      <c r="AV17" s="3"/>
      <c r="AW17" s="3"/>
    </row>
    <row r="18" spans="1:51" ht="13.5" customHeight="1">
      <c r="A18" s="40">
        <v>7</v>
      </c>
      <c r="B18" s="54" t="s">
        <v>60</v>
      </c>
      <c r="C18" s="49">
        <f t="shared" si="0"/>
        <v>0</v>
      </c>
      <c r="D18" s="40">
        <f t="shared" si="1"/>
        <v>0</v>
      </c>
      <c r="E18" s="40">
        <v>0</v>
      </c>
      <c r="F18" s="40">
        <f t="shared" si="2"/>
        <v>0</v>
      </c>
      <c r="G18" s="40">
        <v>0</v>
      </c>
      <c r="H18" s="52">
        <f t="shared" si="3"/>
        <v>0</v>
      </c>
      <c r="I18" s="142"/>
      <c r="J18" s="49">
        <v>1448</v>
      </c>
      <c r="K18" s="40" t="s">
        <v>232</v>
      </c>
      <c r="L18" s="143">
        <f t="shared" si="4"/>
        <v>0</v>
      </c>
      <c r="M18" s="143"/>
      <c r="N18" s="143"/>
      <c r="O18" s="143"/>
      <c r="P18" s="45"/>
      <c r="Q18" s="143"/>
      <c r="R18" s="40"/>
      <c r="S18" s="54" t="s">
        <v>60</v>
      </c>
      <c r="T18" s="144"/>
      <c r="U18" s="144"/>
      <c r="V18" s="144"/>
      <c r="W18" s="144"/>
      <c r="X18" s="145"/>
      <c r="Y18" s="144">
        <f t="shared" si="5"/>
        <v>0</v>
      </c>
      <c r="Z18" s="145"/>
      <c r="AA18" s="144"/>
      <c r="AB18" s="145"/>
      <c r="AC18" s="145"/>
      <c r="AD18" s="144"/>
      <c r="AE18" s="44">
        <f t="shared" si="6"/>
        <v>0</v>
      </c>
      <c r="AF18" s="44">
        <f t="shared" si="7"/>
        <v>0</v>
      </c>
      <c r="AG18" s="136"/>
      <c r="AH18" s="115"/>
      <c r="AI18" s="3"/>
      <c r="AJ18" s="29"/>
      <c r="AK18" s="15"/>
      <c r="AL18" s="3"/>
      <c r="AM18" s="29"/>
      <c r="AN18" s="15"/>
      <c r="AO18" s="3"/>
      <c r="AP18" s="3"/>
      <c r="AQ18" s="3"/>
      <c r="AR18" s="3"/>
      <c r="AS18" s="3"/>
      <c r="AT18" s="3"/>
      <c r="AU18" s="3"/>
      <c r="AV18" s="3"/>
      <c r="AW18" s="3"/>
    </row>
    <row r="19" spans="1:51" ht="8.9" customHeight="1">
      <c r="A19" s="40"/>
      <c r="B19" s="48"/>
      <c r="C19" s="49"/>
      <c r="D19" s="40"/>
      <c r="E19" s="40"/>
      <c r="F19" s="40"/>
      <c r="G19" s="49"/>
      <c r="H19" s="40"/>
      <c r="I19" s="45"/>
      <c r="J19" s="45"/>
      <c r="K19" s="45"/>
      <c r="L19" s="143"/>
      <c r="M19" s="143"/>
      <c r="N19" s="143"/>
      <c r="O19" s="143"/>
      <c r="P19" s="143"/>
      <c r="Q19" s="143"/>
      <c r="R19" s="40"/>
      <c r="S19" s="48"/>
      <c r="T19" s="45"/>
      <c r="U19" s="45"/>
      <c r="V19" s="144"/>
      <c r="W19" s="144"/>
      <c r="X19" s="57"/>
      <c r="Y19" s="44"/>
      <c r="Z19" s="57"/>
      <c r="AA19" s="45"/>
      <c r="AB19" s="57"/>
      <c r="AC19" s="57"/>
      <c r="AD19" s="45"/>
      <c r="AE19" s="44"/>
      <c r="AF19" s="44"/>
      <c r="AG19" s="44"/>
      <c r="AH19" s="48"/>
      <c r="AI19" s="3"/>
      <c r="AJ19" s="17"/>
      <c r="AK19" s="3"/>
      <c r="AL19" s="3"/>
      <c r="AM19" s="14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51" ht="11.5" customHeight="1">
      <c r="A20" s="40"/>
      <c r="B20" s="94" t="s">
        <v>203</v>
      </c>
      <c r="C20" s="119" t="s">
        <v>7</v>
      </c>
      <c r="D20" s="51" t="s">
        <v>8</v>
      </c>
      <c r="E20" s="51" t="s">
        <v>0</v>
      </c>
      <c r="F20" s="51" t="s">
        <v>8</v>
      </c>
      <c r="G20" s="51" t="s">
        <v>0</v>
      </c>
      <c r="H20" s="51" t="s">
        <v>7</v>
      </c>
      <c r="I20" s="132"/>
      <c r="J20" s="133" t="s">
        <v>25</v>
      </c>
      <c r="K20" s="134" t="s">
        <v>212</v>
      </c>
      <c r="L20" s="135" t="s">
        <v>5</v>
      </c>
      <c r="M20" s="135" t="s">
        <v>213</v>
      </c>
      <c r="N20" s="135" t="s">
        <v>1</v>
      </c>
      <c r="O20" s="135" t="s">
        <v>1</v>
      </c>
      <c r="P20" s="135" t="s">
        <v>214</v>
      </c>
      <c r="Q20" s="140"/>
      <c r="R20" s="40"/>
      <c r="S20" s="94" t="s">
        <v>203</v>
      </c>
      <c r="T20" s="57"/>
      <c r="U20" s="57"/>
      <c r="V20" s="145"/>
      <c r="W20" s="145"/>
      <c r="X20" s="57"/>
      <c r="Y20" s="44" t="s">
        <v>24</v>
      </c>
      <c r="Z20" s="57"/>
      <c r="AA20" s="45"/>
      <c r="AB20" s="57"/>
      <c r="AC20" s="57"/>
      <c r="AD20" s="45"/>
      <c r="AE20" s="44" t="s">
        <v>24</v>
      </c>
      <c r="AF20" s="44" t="s">
        <v>7</v>
      </c>
      <c r="AG20" s="44"/>
      <c r="AH20" s="94"/>
      <c r="AI20" s="3"/>
      <c r="AJ20" s="92"/>
      <c r="AK20" s="139"/>
      <c r="AL20" s="3"/>
      <c r="AM20" s="92"/>
      <c r="AN20" s="139"/>
      <c r="AO20" s="3"/>
      <c r="AP20" s="3"/>
      <c r="AQ20" s="3"/>
      <c r="AR20" s="3"/>
      <c r="AS20" s="3"/>
      <c r="AT20" s="3"/>
      <c r="AU20" s="3"/>
      <c r="AV20" s="3"/>
      <c r="AW20" s="3"/>
    </row>
    <row r="21" spans="1:51" ht="12" customHeight="1">
      <c r="A21" s="40"/>
      <c r="B21" s="94"/>
      <c r="C21" s="119" t="s">
        <v>135</v>
      </c>
      <c r="D21" s="51" t="s">
        <v>9</v>
      </c>
      <c r="E21" s="51" t="s">
        <v>215</v>
      </c>
      <c r="F21" s="51" t="s">
        <v>10</v>
      </c>
      <c r="G21" s="51" t="s">
        <v>216</v>
      </c>
      <c r="H21" s="51" t="s">
        <v>6</v>
      </c>
      <c r="I21" s="132"/>
      <c r="J21" s="133" t="s">
        <v>27</v>
      </c>
      <c r="K21" s="134" t="s">
        <v>30</v>
      </c>
      <c r="L21" s="140"/>
      <c r="M21" s="135" t="s">
        <v>217</v>
      </c>
      <c r="N21" s="140" t="s">
        <v>50</v>
      </c>
      <c r="O21" s="140" t="s">
        <v>2</v>
      </c>
      <c r="P21" s="135" t="s">
        <v>3</v>
      </c>
      <c r="Q21" s="140"/>
      <c r="R21" s="40"/>
      <c r="S21" s="94"/>
      <c r="T21" s="45" t="s">
        <v>218</v>
      </c>
      <c r="U21" s="45" t="s">
        <v>219</v>
      </c>
      <c r="V21" s="144" t="s">
        <v>220</v>
      </c>
      <c r="W21" s="144" t="s">
        <v>221</v>
      </c>
      <c r="X21" s="57" t="s">
        <v>222</v>
      </c>
      <c r="Y21" s="44" t="s">
        <v>11</v>
      </c>
      <c r="Z21" s="57" t="s">
        <v>223</v>
      </c>
      <c r="AA21" s="45" t="s">
        <v>224</v>
      </c>
      <c r="AB21" s="57" t="s">
        <v>225</v>
      </c>
      <c r="AC21" s="57" t="s">
        <v>45</v>
      </c>
      <c r="AD21" s="45" t="s">
        <v>226</v>
      </c>
      <c r="AE21" s="44" t="s">
        <v>26</v>
      </c>
      <c r="AF21" s="44" t="s">
        <v>6</v>
      </c>
      <c r="AG21" s="44"/>
      <c r="AH21" s="94"/>
      <c r="AI21" s="3"/>
      <c r="AJ21" s="92"/>
      <c r="AK21" s="141"/>
      <c r="AL21" s="3"/>
      <c r="AM21" s="92"/>
      <c r="AN21" s="141"/>
      <c r="AO21" s="3"/>
      <c r="AP21" s="3"/>
      <c r="AQ21" s="3"/>
      <c r="AR21" s="3"/>
      <c r="AS21" s="3"/>
      <c r="AT21" s="3"/>
      <c r="AU21" s="3"/>
      <c r="AV21" s="3"/>
      <c r="AW21" s="3"/>
      <c r="AY21" s="2"/>
    </row>
    <row r="22" spans="1:51" ht="8.9" customHeight="1">
      <c r="A22" s="40"/>
      <c r="B22" s="108"/>
      <c r="C22" s="49"/>
      <c r="D22" s="40"/>
      <c r="E22" s="40"/>
      <c r="F22" s="40"/>
      <c r="G22" s="40"/>
      <c r="H22" s="40"/>
      <c r="I22" s="45"/>
      <c r="J22" s="45"/>
      <c r="K22" s="45"/>
      <c r="L22" s="143"/>
      <c r="M22" s="143"/>
      <c r="N22" s="143"/>
      <c r="O22" s="143"/>
      <c r="P22" s="143"/>
      <c r="Q22" s="143"/>
      <c r="R22" s="40"/>
      <c r="S22" s="108"/>
      <c r="T22" s="45"/>
      <c r="U22" s="45"/>
      <c r="V22" s="144"/>
      <c r="W22" s="144"/>
      <c r="X22" s="57"/>
      <c r="Y22" s="44"/>
      <c r="Z22" s="57"/>
      <c r="AA22" s="45"/>
      <c r="AB22" s="57"/>
      <c r="AC22" s="57"/>
      <c r="AD22" s="45"/>
      <c r="AE22" s="44"/>
      <c r="AF22" s="44"/>
      <c r="AG22" s="44"/>
      <c r="AH22" s="108"/>
      <c r="AI22" s="3"/>
      <c r="AJ22" s="14"/>
      <c r="AK22" s="3"/>
      <c r="AL22" s="3"/>
      <c r="AM22" s="14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51" ht="13.5" customHeight="1">
      <c r="A23" s="40">
        <v>1</v>
      </c>
      <c r="B23" s="54" t="s">
        <v>177</v>
      </c>
      <c r="C23" s="49">
        <f t="shared" ref="C23:C29" si="8">SUM(E23+G23)</f>
        <v>19</v>
      </c>
      <c r="D23" s="40">
        <f t="shared" ref="D23:D29" si="9">SUM(T23:X23)</f>
        <v>678</v>
      </c>
      <c r="E23" s="40">
        <v>9</v>
      </c>
      <c r="F23" s="40">
        <f t="shared" ref="F23:F29" si="10">SUM(Z23:AD23)</f>
        <v>690</v>
      </c>
      <c r="G23" s="40">
        <v>10</v>
      </c>
      <c r="H23" s="40">
        <f t="shared" ref="H23:H29" si="11">SUM(D23+F23)</f>
        <v>1368</v>
      </c>
      <c r="I23" s="146"/>
      <c r="J23" s="49">
        <v>1438</v>
      </c>
      <c r="K23" s="40" t="s">
        <v>233</v>
      </c>
      <c r="L23" s="143">
        <f t="shared" ref="L23:L29" si="12">IF(H23&gt;J23,1,0)</f>
        <v>0</v>
      </c>
      <c r="M23" s="143"/>
      <c r="N23" s="143"/>
      <c r="O23" s="143"/>
      <c r="P23" s="45"/>
      <c r="Q23" s="143"/>
      <c r="R23" s="40"/>
      <c r="S23" s="54" t="s">
        <v>177</v>
      </c>
      <c r="T23" s="45">
        <v>129</v>
      </c>
      <c r="U23" s="45">
        <v>144</v>
      </c>
      <c r="V23" s="45">
        <v>144</v>
      </c>
      <c r="W23" s="144">
        <v>118</v>
      </c>
      <c r="X23" s="57">
        <v>143</v>
      </c>
      <c r="Y23" s="44">
        <f t="shared" ref="Y23:Y29" si="13">SUM(T23:X23)</f>
        <v>678</v>
      </c>
      <c r="Z23" s="57">
        <v>143</v>
      </c>
      <c r="AA23" s="3">
        <v>140</v>
      </c>
      <c r="AB23" s="57">
        <v>127</v>
      </c>
      <c r="AC23" s="57">
        <v>140</v>
      </c>
      <c r="AD23" s="144">
        <v>140</v>
      </c>
      <c r="AE23" s="44">
        <f t="shared" ref="AE23:AE29" si="14">SUM(Z23:AD23)</f>
        <v>690</v>
      </c>
      <c r="AF23" s="44">
        <f t="shared" ref="AF23:AF29" si="15">SUM(Y23+AE23)</f>
        <v>1368</v>
      </c>
      <c r="AG23" s="44"/>
      <c r="AH23" s="115"/>
      <c r="AI23" s="3"/>
      <c r="AJ23" s="29"/>
      <c r="AK23" s="15"/>
      <c r="AL23" s="3"/>
      <c r="AM23" s="29"/>
      <c r="AN23" s="15"/>
      <c r="AO23" s="3"/>
      <c r="AP23" s="3"/>
      <c r="AQ23" s="3"/>
      <c r="AR23" s="3"/>
      <c r="AS23" s="3"/>
      <c r="AT23" s="3"/>
      <c r="AU23" s="3"/>
      <c r="AV23" s="3"/>
      <c r="AW23" s="3"/>
    </row>
    <row r="24" spans="1:51" ht="13.5" customHeight="1">
      <c r="A24" s="40">
        <v>2</v>
      </c>
      <c r="B24" s="54" t="s">
        <v>184</v>
      </c>
      <c r="C24" s="49">
        <f t="shared" si="8"/>
        <v>18</v>
      </c>
      <c r="D24" s="51">
        <f t="shared" si="9"/>
        <v>692</v>
      </c>
      <c r="E24" s="40">
        <v>10</v>
      </c>
      <c r="F24" s="147">
        <f t="shared" si="10"/>
        <v>657</v>
      </c>
      <c r="G24" s="40">
        <v>8</v>
      </c>
      <c r="H24" s="147">
        <f t="shared" si="11"/>
        <v>1349</v>
      </c>
      <c r="I24" s="148"/>
      <c r="J24" s="119">
        <v>1401</v>
      </c>
      <c r="K24" s="40" t="s">
        <v>234</v>
      </c>
      <c r="L24" s="135">
        <f t="shared" si="12"/>
        <v>0</v>
      </c>
      <c r="M24" s="143"/>
      <c r="N24" s="45"/>
      <c r="O24" s="3"/>
      <c r="P24" s="3"/>
      <c r="R24" s="59"/>
      <c r="S24" s="53" t="s">
        <v>184</v>
      </c>
      <c r="T24" s="45">
        <v>144</v>
      </c>
      <c r="U24" s="45">
        <v>124</v>
      </c>
      <c r="V24" s="45">
        <v>144</v>
      </c>
      <c r="W24" s="144">
        <v>140</v>
      </c>
      <c r="X24" s="57">
        <v>140</v>
      </c>
      <c r="Y24" s="44">
        <f t="shared" si="13"/>
        <v>692</v>
      </c>
      <c r="Z24" s="57">
        <v>116</v>
      </c>
      <c r="AA24" s="3">
        <v>125</v>
      </c>
      <c r="AB24" s="57">
        <v>130</v>
      </c>
      <c r="AC24" s="57">
        <v>142</v>
      </c>
      <c r="AD24" s="144">
        <v>144</v>
      </c>
      <c r="AE24" s="44">
        <f t="shared" si="14"/>
        <v>657</v>
      </c>
      <c r="AF24" s="44">
        <f t="shared" si="15"/>
        <v>1349</v>
      </c>
      <c r="AG24" s="44"/>
      <c r="AH24" s="115"/>
      <c r="AI24" s="3"/>
      <c r="AJ24" s="29"/>
      <c r="AK24" s="15"/>
      <c r="AL24" s="3"/>
      <c r="AM24" s="29"/>
      <c r="AN24" s="15"/>
      <c r="AO24" s="3"/>
      <c r="AP24" s="3"/>
      <c r="AQ24" s="3"/>
      <c r="AR24" s="3"/>
      <c r="AS24" s="3"/>
      <c r="AT24" s="3"/>
      <c r="AU24" s="3"/>
      <c r="AV24" s="3"/>
      <c r="AW24" s="3"/>
    </row>
    <row r="25" spans="1:51" ht="13.5" customHeight="1">
      <c r="A25" s="40">
        <v>3</v>
      </c>
      <c r="B25" s="106" t="s">
        <v>182</v>
      </c>
      <c r="C25" s="49">
        <f t="shared" si="8"/>
        <v>17</v>
      </c>
      <c r="D25" s="40">
        <f t="shared" si="9"/>
        <v>654</v>
      </c>
      <c r="E25" s="40">
        <v>8</v>
      </c>
      <c r="F25" s="40">
        <f t="shared" si="10"/>
        <v>686</v>
      </c>
      <c r="G25" s="40">
        <v>9</v>
      </c>
      <c r="H25" s="40">
        <f t="shared" si="11"/>
        <v>1340</v>
      </c>
      <c r="I25" s="142"/>
      <c r="J25" s="49">
        <v>1415</v>
      </c>
      <c r="K25" s="40" t="s">
        <v>235</v>
      </c>
      <c r="L25" s="143">
        <f t="shared" si="12"/>
        <v>0</v>
      </c>
      <c r="M25" s="143"/>
      <c r="N25" s="143"/>
      <c r="O25" s="143"/>
      <c r="P25" s="45"/>
      <c r="Q25" s="143"/>
      <c r="R25" s="40"/>
      <c r="S25" s="106" t="s">
        <v>182</v>
      </c>
      <c r="T25" s="45">
        <v>126</v>
      </c>
      <c r="U25" s="45">
        <v>128</v>
      </c>
      <c r="V25" s="45">
        <v>127</v>
      </c>
      <c r="W25" s="45">
        <v>144</v>
      </c>
      <c r="X25" s="57">
        <v>129</v>
      </c>
      <c r="Y25" s="44">
        <f t="shared" si="13"/>
        <v>654</v>
      </c>
      <c r="Z25" s="57">
        <v>144</v>
      </c>
      <c r="AA25" s="45">
        <v>126</v>
      </c>
      <c r="AB25" s="57">
        <v>144</v>
      </c>
      <c r="AC25" s="57">
        <v>143</v>
      </c>
      <c r="AD25" s="45">
        <v>129</v>
      </c>
      <c r="AE25" s="44">
        <f t="shared" si="14"/>
        <v>686</v>
      </c>
      <c r="AF25" s="44">
        <f t="shared" si="15"/>
        <v>1340</v>
      </c>
      <c r="AG25" s="44"/>
      <c r="AH25" s="115"/>
      <c r="AI25" s="3"/>
      <c r="AJ25" s="29"/>
      <c r="AK25" s="15"/>
      <c r="AL25" s="3"/>
      <c r="AM25" s="29"/>
      <c r="AN25" s="15"/>
      <c r="AO25" s="3"/>
      <c r="AP25" s="3"/>
      <c r="AQ25" s="3"/>
      <c r="AR25" s="3"/>
      <c r="AS25" s="3"/>
      <c r="AT25" s="3"/>
      <c r="AU25" s="3"/>
      <c r="AV25" s="3"/>
      <c r="AW25" s="3"/>
    </row>
    <row r="26" spans="1:51" ht="13.5" customHeight="1">
      <c r="A26" s="40">
        <v>4</v>
      </c>
      <c r="B26" s="54" t="s">
        <v>180</v>
      </c>
      <c r="C26" s="49">
        <f t="shared" si="8"/>
        <v>14</v>
      </c>
      <c r="D26" s="40">
        <f t="shared" si="9"/>
        <v>653</v>
      </c>
      <c r="E26" s="40">
        <v>7</v>
      </c>
      <c r="F26" s="40">
        <f t="shared" si="10"/>
        <v>639</v>
      </c>
      <c r="G26" s="40">
        <v>7</v>
      </c>
      <c r="H26" s="40">
        <f t="shared" si="11"/>
        <v>1292</v>
      </c>
      <c r="I26" s="142"/>
      <c r="J26" s="49">
        <v>1429</v>
      </c>
      <c r="K26" s="40" t="s">
        <v>236</v>
      </c>
      <c r="L26" s="143">
        <f t="shared" si="12"/>
        <v>0</v>
      </c>
      <c r="M26" s="143"/>
      <c r="N26" s="143"/>
      <c r="O26" s="143"/>
      <c r="P26" s="45"/>
      <c r="Q26" s="143"/>
      <c r="R26" s="40"/>
      <c r="S26" s="54" t="s">
        <v>180</v>
      </c>
      <c r="T26" s="45">
        <v>140</v>
      </c>
      <c r="U26" s="45">
        <v>125</v>
      </c>
      <c r="V26" s="45">
        <v>132</v>
      </c>
      <c r="W26" s="45">
        <v>129</v>
      </c>
      <c r="X26" s="57">
        <v>127</v>
      </c>
      <c r="Y26" s="44">
        <f t="shared" si="13"/>
        <v>653</v>
      </c>
      <c r="Z26" s="57">
        <v>120</v>
      </c>
      <c r="AA26" s="45">
        <v>140</v>
      </c>
      <c r="AB26" s="145">
        <v>123</v>
      </c>
      <c r="AC26" s="57">
        <v>127</v>
      </c>
      <c r="AD26" s="45">
        <v>129</v>
      </c>
      <c r="AE26" s="44">
        <f t="shared" si="14"/>
        <v>639</v>
      </c>
      <c r="AF26" s="44">
        <f t="shared" si="15"/>
        <v>1292</v>
      </c>
      <c r="AG26" s="146"/>
      <c r="AH26" s="115"/>
      <c r="AI26" s="3"/>
      <c r="AJ26" s="29"/>
      <c r="AK26" s="15"/>
      <c r="AL26" s="3"/>
      <c r="AM26" s="29"/>
      <c r="AN26" s="15"/>
      <c r="AO26" s="3"/>
      <c r="AP26" s="3"/>
      <c r="AQ26" s="3"/>
      <c r="AR26" s="3"/>
      <c r="AS26" s="3"/>
      <c r="AT26" s="3"/>
      <c r="AU26" s="3"/>
      <c r="AV26" s="3"/>
      <c r="AW26" s="3"/>
    </row>
    <row r="27" spans="1:51" ht="13.5" customHeight="1">
      <c r="A27" s="40">
        <v>5</v>
      </c>
      <c r="B27" s="54" t="s">
        <v>187</v>
      </c>
      <c r="C27" s="49">
        <f t="shared" si="8"/>
        <v>12</v>
      </c>
      <c r="D27" s="40">
        <f t="shared" si="9"/>
        <v>632</v>
      </c>
      <c r="E27" s="51">
        <v>6</v>
      </c>
      <c r="F27" s="40">
        <f t="shared" si="10"/>
        <v>619</v>
      </c>
      <c r="G27" s="51">
        <v>6</v>
      </c>
      <c r="H27" s="40">
        <f t="shared" si="11"/>
        <v>1251</v>
      </c>
      <c r="I27" s="136"/>
      <c r="J27" s="49">
        <v>1427</v>
      </c>
      <c r="K27" s="40" t="s">
        <v>237</v>
      </c>
      <c r="L27" s="143">
        <f t="shared" si="12"/>
        <v>0</v>
      </c>
      <c r="M27" s="143"/>
      <c r="N27" s="135"/>
      <c r="O27" s="135"/>
      <c r="P27" s="45"/>
      <c r="Q27" s="135"/>
      <c r="R27" s="137"/>
      <c r="S27" s="54" t="s">
        <v>187</v>
      </c>
      <c r="T27" s="45">
        <v>124</v>
      </c>
      <c r="U27" s="45">
        <v>122</v>
      </c>
      <c r="V27" s="45">
        <v>144</v>
      </c>
      <c r="W27" s="45">
        <v>112</v>
      </c>
      <c r="X27" s="57">
        <v>130</v>
      </c>
      <c r="Y27" s="44">
        <f t="shared" si="13"/>
        <v>632</v>
      </c>
      <c r="Z27" s="57">
        <v>124</v>
      </c>
      <c r="AA27" s="45">
        <v>112</v>
      </c>
      <c r="AB27" s="57">
        <v>126</v>
      </c>
      <c r="AC27" s="57">
        <v>127</v>
      </c>
      <c r="AD27" s="45">
        <v>130</v>
      </c>
      <c r="AE27" s="44">
        <f t="shared" si="14"/>
        <v>619</v>
      </c>
      <c r="AF27" s="44">
        <f t="shared" si="15"/>
        <v>1251</v>
      </c>
      <c r="AG27" s="146"/>
      <c r="AH27" s="115"/>
      <c r="AI27" s="3"/>
      <c r="AJ27" s="29"/>
      <c r="AK27" s="15"/>
      <c r="AL27" s="3"/>
      <c r="AM27" s="29"/>
      <c r="AN27" s="15"/>
      <c r="AO27" s="3"/>
      <c r="AP27" s="3"/>
      <c r="AQ27" s="3"/>
      <c r="AR27" s="3"/>
      <c r="AS27" s="3"/>
      <c r="AT27" s="3"/>
      <c r="AU27" s="3"/>
      <c r="AV27" s="3"/>
      <c r="AW27" s="3"/>
    </row>
    <row r="28" spans="1:51" ht="13.5" customHeight="1">
      <c r="A28" s="40">
        <v>6</v>
      </c>
      <c r="B28" s="54" t="s">
        <v>195</v>
      </c>
      <c r="C28" s="49">
        <f t="shared" si="8"/>
        <v>10</v>
      </c>
      <c r="D28" s="40">
        <f t="shared" si="9"/>
        <v>580</v>
      </c>
      <c r="E28" s="3">
        <v>5</v>
      </c>
      <c r="F28" s="40">
        <f t="shared" si="10"/>
        <v>572</v>
      </c>
      <c r="G28" s="3">
        <v>5</v>
      </c>
      <c r="H28" s="40">
        <f t="shared" si="11"/>
        <v>1152</v>
      </c>
      <c r="J28" s="5">
        <v>1450</v>
      </c>
      <c r="K28" s="51" t="s">
        <v>238</v>
      </c>
      <c r="L28" s="143">
        <f t="shared" si="12"/>
        <v>0</v>
      </c>
      <c r="M28" s="143"/>
      <c r="N28" s="143"/>
      <c r="O28" s="143"/>
      <c r="P28" s="45"/>
      <c r="Q28" s="143"/>
      <c r="R28" s="40"/>
      <c r="S28" s="54" t="s">
        <v>195</v>
      </c>
      <c r="T28" s="45">
        <v>127</v>
      </c>
      <c r="U28" s="45">
        <v>120</v>
      </c>
      <c r="V28" s="45">
        <v>107</v>
      </c>
      <c r="W28" s="45">
        <v>107</v>
      </c>
      <c r="X28" s="57">
        <v>119</v>
      </c>
      <c r="Y28" s="44">
        <f t="shared" si="13"/>
        <v>580</v>
      </c>
      <c r="Z28" s="57">
        <v>120</v>
      </c>
      <c r="AA28" s="45">
        <v>126</v>
      </c>
      <c r="AB28" s="57">
        <v>98</v>
      </c>
      <c r="AC28" s="57">
        <v>122</v>
      </c>
      <c r="AD28" s="45">
        <v>106</v>
      </c>
      <c r="AE28" s="44">
        <f t="shared" si="14"/>
        <v>572</v>
      </c>
      <c r="AF28" s="44">
        <f t="shared" si="15"/>
        <v>1152</v>
      </c>
      <c r="AG28" s="146"/>
      <c r="AH28" s="115"/>
      <c r="AI28" s="3"/>
      <c r="AJ28" s="29"/>
      <c r="AK28" s="15"/>
      <c r="AL28" s="3"/>
      <c r="AM28" s="29"/>
      <c r="AN28" s="15"/>
      <c r="AO28" s="3"/>
      <c r="AP28" s="3"/>
      <c r="AQ28" s="3"/>
      <c r="AR28" s="3"/>
      <c r="AS28" s="3"/>
      <c r="AT28" s="3"/>
      <c r="AU28" s="3"/>
      <c r="AV28" s="3"/>
      <c r="AW28" s="3"/>
    </row>
    <row r="29" spans="1:51" ht="13.5" customHeight="1">
      <c r="A29" s="40">
        <v>7</v>
      </c>
      <c r="B29" s="54" t="s">
        <v>189</v>
      </c>
      <c r="C29" s="49">
        <f t="shared" si="8"/>
        <v>0</v>
      </c>
      <c r="D29" s="40">
        <f t="shared" si="9"/>
        <v>0</v>
      </c>
      <c r="E29" s="51">
        <v>0</v>
      </c>
      <c r="F29" s="40">
        <f t="shared" si="10"/>
        <v>0</v>
      </c>
      <c r="G29" s="51">
        <v>0</v>
      </c>
      <c r="H29" s="40">
        <f t="shared" si="11"/>
        <v>0</v>
      </c>
      <c r="I29" s="81"/>
      <c r="J29" s="49">
        <v>1343</v>
      </c>
      <c r="K29" s="40" t="s">
        <v>239</v>
      </c>
      <c r="L29" s="135">
        <f t="shared" si="12"/>
        <v>0</v>
      </c>
      <c r="S29" s="54" t="s">
        <v>189</v>
      </c>
      <c r="T29" s="45"/>
      <c r="U29" s="144"/>
      <c r="V29" s="144"/>
      <c r="W29" s="45"/>
      <c r="X29" s="57"/>
      <c r="Y29" s="44">
        <f t="shared" si="13"/>
        <v>0</v>
      </c>
      <c r="Z29" s="57"/>
      <c r="AA29" s="144"/>
      <c r="AB29" s="145"/>
      <c r="AC29" s="145"/>
      <c r="AD29" s="144"/>
      <c r="AE29" s="136">
        <f t="shared" si="14"/>
        <v>0</v>
      </c>
      <c r="AF29" s="136">
        <f t="shared" si="15"/>
        <v>0</v>
      </c>
      <c r="AG29" s="44"/>
      <c r="AH29" s="115"/>
      <c r="AI29" s="3"/>
      <c r="AJ29" s="29"/>
      <c r="AK29" s="15"/>
      <c r="AL29" s="3"/>
      <c r="AM29" s="29"/>
      <c r="AN29" s="15"/>
      <c r="AO29" s="3"/>
      <c r="AP29" s="3"/>
      <c r="AQ29" s="3"/>
      <c r="AR29" s="3"/>
      <c r="AS29" s="3"/>
      <c r="AT29" s="3"/>
      <c r="AU29" s="3"/>
      <c r="AV29" s="3"/>
      <c r="AW29" s="3"/>
    </row>
    <row r="30" spans="1:51" ht="8.25" customHeight="1">
      <c r="A30" s="40"/>
      <c r="B30" s="108"/>
      <c r="C30" s="49"/>
      <c r="D30" s="40"/>
      <c r="E30" s="40"/>
      <c r="F30" s="40"/>
      <c r="G30" s="40"/>
      <c r="H30" s="40"/>
      <c r="I30" s="45"/>
      <c r="J30" s="45"/>
      <c r="K30" s="45"/>
      <c r="L30" s="143"/>
      <c r="M30" s="143"/>
      <c r="N30" s="143"/>
      <c r="O30" s="143" t="s">
        <v>0</v>
      </c>
      <c r="P30" s="143"/>
      <c r="Q30" s="143"/>
      <c r="R30" s="40"/>
      <c r="S30" s="108"/>
      <c r="T30" s="45"/>
      <c r="U30" s="45"/>
      <c r="V30" s="45"/>
      <c r="W30" s="45"/>
      <c r="X30" s="57"/>
      <c r="Y30" s="44"/>
      <c r="Z30" s="57"/>
      <c r="AA30" s="45"/>
      <c r="AB30" s="57"/>
      <c r="AC30" s="57"/>
      <c r="AD30" s="45"/>
      <c r="AE30" s="44"/>
      <c r="AF30" s="44"/>
      <c r="AG30" s="44"/>
      <c r="AH30" s="108"/>
      <c r="AI30" s="3"/>
      <c r="AJ30" s="14"/>
      <c r="AK30" s="3"/>
      <c r="AL30" s="3"/>
      <c r="AM30" s="29"/>
      <c r="AN30" s="15"/>
      <c r="AO30" s="3"/>
      <c r="AP30" s="3"/>
      <c r="AQ30" s="3"/>
      <c r="AR30" s="3"/>
      <c r="AS30" s="3"/>
      <c r="AT30" s="3"/>
      <c r="AU30" s="3"/>
      <c r="AV30" s="3"/>
      <c r="AW30" s="3"/>
    </row>
    <row r="31" spans="1:51" ht="11.5" customHeight="1">
      <c r="A31" s="40"/>
      <c r="B31" s="94" t="s">
        <v>204</v>
      </c>
      <c r="C31" s="119" t="s">
        <v>7</v>
      </c>
      <c r="D31" s="51" t="s">
        <v>8</v>
      </c>
      <c r="E31" s="51"/>
      <c r="F31" s="51" t="s">
        <v>8</v>
      </c>
      <c r="G31" s="51"/>
      <c r="H31" s="51" t="s">
        <v>7</v>
      </c>
      <c r="I31" s="132"/>
      <c r="J31" s="133" t="s">
        <v>25</v>
      </c>
      <c r="K31" s="134" t="s">
        <v>212</v>
      </c>
      <c r="L31" s="135" t="s">
        <v>5</v>
      </c>
      <c r="M31" s="135" t="s">
        <v>213</v>
      </c>
      <c r="N31" s="135" t="s">
        <v>1</v>
      </c>
      <c r="O31" s="135" t="s">
        <v>1</v>
      </c>
      <c r="P31" s="135" t="s">
        <v>214</v>
      </c>
      <c r="Q31" s="140"/>
      <c r="R31" s="40"/>
      <c r="S31" s="94" t="s">
        <v>204</v>
      </c>
      <c r="T31" s="57"/>
      <c r="U31" s="57"/>
      <c r="V31" s="57"/>
      <c r="W31" s="57"/>
      <c r="X31" s="57"/>
      <c r="Y31" s="44" t="s">
        <v>24</v>
      </c>
      <c r="Z31" s="57"/>
      <c r="AA31" s="45"/>
      <c r="AB31" s="57"/>
      <c r="AC31" s="57"/>
      <c r="AD31" s="45"/>
      <c r="AE31" s="44" t="s">
        <v>24</v>
      </c>
      <c r="AF31" s="44" t="s">
        <v>7</v>
      </c>
      <c r="AG31" s="44"/>
      <c r="AH31" s="94"/>
      <c r="AI31" s="3"/>
      <c r="AJ31" s="92"/>
      <c r="AK31" s="139"/>
      <c r="AL31" s="3"/>
      <c r="AM31" s="29"/>
      <c r="AN31" s="15"/>
      <c r="AO31" s="3"/>
      <c r="AP31" s="3"/>
      <c r="AQ31" s="3"/>
      <c r="AR31" s="3"/>
      <c r="AS31" s="3"/>
      <c r="AT31" s="3"/>
      <c r="AU31" s="3"/>
      <c r="AV31" s="3"/>
      <c r="AW31" s="3"/>
    </row>
    <row r="32" spans="1:51" ht="12" customHeight="1">
      <c r="A32" s="40"/>
      <c r="B32" s="94"/>
      <c r="C32" s="119" t="s">
        <v>135</v>
      </c>
      <c r="D32" s="51" t="s">
        <v>9</v>
      </c>
      <c r="E32" s="51" t="s">
        <v>215</v>
      </c>
      <c r="F32" s="51" t="s">
        <v>10</v>
      </c>
      <c r="G32" s="51" t="s">
        <v>216</v>
      </c>
      <c r="H32" s="51" t="s">
        <v>6</v>
      </c>
      <c r="I32" s="132"/>
      <c r="J32" s="133" t="s">
        <v>27</v>
      </c>
      <c r="K32" s="134" t="s">
        <v>30</v>
      </c>
      <c r="L32" s="140"/>
      <c r="M32" s="135" t="s">
        <v>217</v>
      </c>
      <c r="N32" s="140" t="s">
        <v>50</v>
      </c>
      <c r="O32" s="140" t="s">
        <v>2</v>
      </c>
      <c r="P32" s="135" t="s">
        <v>3</v>
      </c>
      <c r="Q32" s="140"/>
      <c r="R32" s="40"/>
      <c r="S32" s="94"/>
      <c r="T32" s="45" t="s">
        <v>218</v>
      </c>
      <c r="U32" s="45" t="s">
        <v>219</v>
      </c>
      <c r="V32" s="45" t="s">
        <v>220</v>
      </c>
      <c r="W32" s="45" t="s">
        <v>221</v>
      </c>
      <c r="X32" s="57" t="s">
        <v>222</v>
      </c>
      <c r="Y32" s="44" t="s">
        <v>11</v>
      </c>
      <c r="Z32" s="57" t="s">
        <v>223</v>
      </c>
      <c r="AA32" s="45" t="s">
        <v>224</v>
      </c>
      <c r="AB32" s="57" t="s">
        <v>225</v>
      </c>
      <c r="AC32" s="57" t="s">
        <v>45</v>
      </c>
      <c r="AD32" s="45" t="s">
        <v>226</v>
      </c>
      <c r="AE32" s="44" t="s">
        <v>26</v>
      </c>
      <c r="AF32" s="44" t="s">
        <v>6</v>
      </c>
      <c r="AG32" s="44"/>
      <c r="AH32" s="94"/>
      <c r="AI32" s="3"/>
      <c r="AJ32" s="92"/>
      <c r="AK32" s="141"/>
      <c r="AL32" s="3"/>
      <c r="AM32" s="29"/>
      <c r="AN32" s="15"/>
      <c r="AO32" s="3"/>
      <c r="AP32" s="3"/>
      <c r="AQ32" s="3"/>
      <c r="AR32" s="3"/>
      <c r="AS32" s="3"/>
      <c r="AT32" s="3"/>
      <c r="AU32" s="3"/>
      <c r="AV32" s="3"/>
      <c r="AW32" s="3"/>
      <c r="AY32" s="2"/>
    </row>
    <row r="33" spans="1:51" ht="12.75" customHeight="1">
      <c r="A33" s="40"/>
      <c r="AG33" s="44"/>
      <c r="AH33" s="115"/>
      <c r="AI33" s="3"/>
      <c r="AJ33" s="29"/>
      <c r="AK33" s="3"/>
      <c r="AL33" s="3"/>
      <c r="AM33" s="14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51" ht="13.5" customHeight="1">
      <c r="A34" s="40">
        <v>1</v>
      </c>
      <c r="B34" s="54" t="s">
        <v>175</v>
      </c>
      <c r="C34" s="49">
        <f t="shared" ref="C34:C39" si="16">SUM(E34+G34)</f>
        <v>19</v>
      </c>
      <c r="D34" s="40">
        <f t="shared" ref="D34:D39" si="17">SUM(T34:X34)</f>
        <v>630</v>
      </c>
      <c r="E34" s="51">
        <v>9</v>
      </c>
      <c r="F34" s="40">
        <f t="shared" ref="F34:F39" si="18">SUM(Z34:AD34)</f>
        <v>643</v>
      </c>
      <c r="G34" s="51">
        <v>10</v>
      </c>
      <c r="H34" s="40">
        <f t="shared" ref="H34:H39" si="19">SUM(D34+F34)</f>
        <v>1273</v>
      </c>
      <c r="I34" s="149"/>
      <c r="J34" s="49">
        <v>1427</v>
      </c>
      <c r="K34" s="40" t="s">
        <v>240</v>
      </c>
      <c r="L34" s="135">
        <f t="shared" ref="L34:L39" si="20">IF(H34&gt;J34,1,0)</f>
        <v>0</v>
      </c>
      <c r="M34" s="143"/>
      <c r="N34" s="143"/>
      <c r="O34" s="143"/>
      <c r="P34" s="45"/>
      <c r="Q34" s="143"/>
      <c r="R34" s="40"/>
      <c r="S34" s="54" t="s">
        <v>175</v>
      </c>
      <c r="T34" s="45">
        <v>128</v>
      </c>
      <c r="U34" s="45">
        <v>140</v>
      </c>
      <c r="V34" s="45">
        <v>129</v>
      </c>
      <c r="W34" s="45">
        <v>110</v>
      </c>
      <c r="X34" s="57">
        <v>123</v>
      </c>
      <c r="Y34" s="44">
        <f t="shared" ref="Y34:Y39" si="21">SUM(T34:X34)</f>
        <v>630</v>
      </c>
      <c r="Z34" s="145">
        <v>117</v>
      </c>
      <c r="AA34" s="45">
        <v>129</v>
      </c>
      <c r="AB34" s="57">
        <v>129</v>
      </c>
      <c r="AC34" s="57">
        <v>140</v>
      </c>
      <c r="AD34" s="45">
        <v>128</v>
      </c>
      <c r="AE34" s="136">
        <f t="shared" ref="AE34:AE39" si="22">SUM(Z34:AD34)</f>
        <v>643</v>
      </c>
      <c r="AF34" s="136">
        <f t="shared" ref="AF34:AF39" si="23">SUM(Y34+AE34)</f>
        <v>1273</v>
      </c>
      <c r="AG34" s="132"/>
      <c r="AH34" s="115"/>
      <c r="AI34" s="3"/>
      <c r="AJ34" s="29"/>
      <c r="AK34" s="15"/>
      <c r="AL34" s="3"/>
      <c r="AM34" s="32"/>
      <c r="AN34" s="139"/>
      <c r="AO34" s="3"/>
      <c r="AP34" s="3"/>
      <c r="AQ34" s="3"/>
      <c r="AR34" s="3"/>
      <c r="AS34" s="3"/>
      <c r="AT34" s="3"/>
      <c r="AU34" s="3"/>
      <c r="AV34" s="3"/>
      <c r="AW34" s="3"/>
    </row>
    <row r="35" spans="1:51" ht="13.5" customHeight="1">
      <c r="A35" s="40">
        <v>2</v>
      </c>
      <c r="B35" s="54" t="s">
        <v>193</v>
      </c>
      <c r="C35" s="49">
        <f t="shared" si="16"/>
        <v>17</v>
      </c>
      <c r="D35" s="40">
        <f t="shared" si="17"/>
        <v>625</v>
      </c>
      <c r="E35" s="51">
        <v>8</v>
      </c>
      <c r="F35" s="40">
        <f t="shared" si="18"/>
        <v>621</v>
      </c>
      <c r="G35" s="51">
        <v>9</v>
      </c>
      <c r="H35" s="40">
        <f t="shared" si="19"/>
        <v>1246</v>
      </c>
      <c r="I35" s="142"/>
      <c r="J35" s="49">
        <v>1326</v>
      </c>
      <c r="K35" s="40" t="s">
        <v>241</v>
      </c>
      <c r="L35" s="135">
        <f t="shared" si="20"/>
        <v>0</v>
      </c>
      <c r="M35" s="143">
        <f>SUM(N35:P35)</f>
        <v>13</v>
      </c>
      <c r="N35" s="135">
        <v>12</v>
      </c>
      <c r="O35" s="135">
        <v>1</v>
      </c>
      <c r="P35" s="45"/>
      <c r="Q35" s="140"/>
      <c r="R35" s="132"/>
      <c r="S35" s="54" t="s">
        <v>193</v>
      </c>
      <c r="T35" s="45">
        <v>124</v>
      </c>
      <c r="U35" s="45">
        <v>122</v>
      </c>
      <c r="V35" s="45">
        <v>128</v>
      </c>
      <c r="W35" s="45">
        <v>123</v>
      </c>
      <c r="X35" s="57">
        <v>128</v>
      </c>
      <c r="Y35" s="44">
        <f t="shared" si="21"/>
        <v>625</v>
      </c>
      <c r="Z35" s="57">
        <v>124</v>
      </c>
      <c r="AA35" s="45">
        <v>143</v>
      </c>
      <c r="AB35" s="57">
        <v>103</v>
      </c>
      <c r="AC35" s="145">
        <v>124</v>
      </c>
      <c r="AD35" s="45">
        <v>127</v>
      </c>
      <c r="AE35" s="136">
        <f t="shared" si="22"/>
        <v>621</v>
      </c>
      <c r="AF35" s="136">
        <f t="shared" si="23"/>
        <v>1246</v>
      </c>
      <c r="AG35" s="132"/>
      <c r="AH35" s="115"/>
      <c r="AI35" s="3"/>
      <c r="AJ35" s="29"/>
      <c r="AK35" s="15"/>
      <c r="AL35" s="3"/>
      <c r="AM35" s="32"/>
      <c r="AN35" s="141"/>
      <c r="AO35" s="3"/>
      <c r="AP35" s="3"/>
      <c r="AQ35" s="3"/>
      <c r="AR35" s="3"/>
      <c r="AS35" s="3"/>
      <c r="AT35" s="3"/>
      <c r="AU35" s="3"/>
      <c r="AV35" s="3"/>
      <c r="AW35" s="3"/>
    </row>
    <row r="36" spans="1:51" ht="13.5" customHeight="1">
      <c r="A36" s="40">
        <v>3</v>
      </c>
      <c r="B36" s="106" t="s">
        <v>183</v>
      </c>
      <c r="C36" s="119">
        <f t="shared" si="16"/>
        <v>16</v>
      </c>
      <c r="D36" s="51">
        <f t="shared" si="17"/>
        <v>634</v>
      </c>
      <c r="E36" s="40">
        <v>10</v>
      </c>
      <c r="F36" s="147">
        <f t="shared" si="18"/>
        <v>564</v>
      </c>
      <c r="G36" s="40">
        <v>6</v>
      </c>
      <c r="H36" s="40">
        <f t="shared" si="19"/>
        <v>1198</v>
      </c>
      <c r="I36" s="146"/>
      <c r="J36" s="119">
        <v>1286</v>
      </c>
      <c r="K36" s="40" t="s">
        <v>242</v>
      </c>
      <c r="L36" s="135">
        <f t="shared" si="20"/>
        <v>0</v>
      </c>
      <c r="M36" s="143"/>
      <c r="N36" s="135"/>
      <c r="O36" s="3"/>
      <c r="P36" s="3"/>
      <c r="S36" s="106" t="s">
        <v>183</v>
      </c>
      <c r="T36" s="45">
        <v>126</v>
      </c>
      <c r="U36" s="45">
        <v>127</v>
      </c>
      <c r="V36" s="45">
        <v>124</v>
      </c>
      <c r="W36" s="45">
        <v>129</v>
      </c>
      <c r="X36" s="57">
        <v>128</v>
      </c>
      <c r="Y36" s="44">
        <f t="shared" si="21"/>
        <v>634</v>
      </c>
      <c r="Z36" s="145">
        <v>120</v>
      </c>
      <c r="AA36" s="45">
        <v>127</v>
      </c>
      <c r="AB36" s="57">
        <v>121</v>
      </c>
      <c r="AC36" s="57">
        <v>108</v>
      </c>
      <c r="AD36" s="45">
        <v>88</v>
      </c>
      <c r="AE36" s="44">
        <f t="shared" si="22"/>
        <v>564</v>
      </c>
      <c r="AF36" s="44">
        <f t="shared" si="23"/>
        <v>1198</v>
      </c>
      <c r="AG36" s="150"/>
      <c r="AH36" s="115"/>
      <c r="AI36" s="3"/>
      <c r="AJ36" s="29"/>
      <c r="AK36" s="15"/>
      <c r="AL36" s="3"/>
      <c r="AM36" s="32"/>
      <c r="AN36" s="141"/>
      <c r="AO36" s="3"/>
      <c r="AP36" s="3"/>
      <c r="AQ36" s="3"/>
      <c r="AR36" s="3"/>
      <c r="AS36" s="3"/>
      <c r="AT36" s="3"/>
      <c r="AU36" s="3"/>
      <c r="AV36" s="3"/>
      <c r="AW36" s="3"/>
    </row>
    <row r="37" spans="1:51" ht="13.5" customHeight="1">
      <c r="A37" s="40">
        <v>4</v>
      </c>
      <c r="B37" s="106" t="s">
        <v>179</v>
      </c>
      <c r="C37" s="44">
        <f t="shared" si="16"/>
        <v>15</v>
      </c>
      <c r="D37" s="40">
        <f t="shared" si="17"/>
        <v>613</v>
      </c>
      <c r="E37" s="40">
        <v>7</v>
      </c>
      <c r="F37" s="40">
        <f t="shared" si="18"/>
        <v>612</v>
      </c>
      <c r="G37" s="40">
        <v>8</v>
      </c>
      <c r="H37" s="40">
        <f t="shared" si="19"/>
        <v>1225</v>
      </c>
      <c r="I37" s="148"/>
      <c r="J37" s="44">
        <v>1311</v>
      </c>
      <c r="K37" s="40" t="s">
        <v>243</v>
      </c>
      <c r="L37" s="135">
        <f t="shared" si="20"/>
        <v>0</v>
      </c>
      <c r="M37" s="3"/>
      <c r="N37" s="143"/>
      <c r="O37" s="143"/>
      <c r="P37" s="143"/>
      <c r="Q37" s="143"/>
      <c r="R37" s="45"/>
      <c r="S37" s="106" t="s">
        <v>179</v>
      </c>
      <c r="T37" s="45">
        <v>124</v>
      </c>
      <c r="U37" s="45">
        <v>123</v>
      </c>
      <c r="V37" s="144">
        <v>114</v>
      </c>
      <c r="W37" s="45">
        <v>126</v>
      </c>
      <c r="X37" s="57">
        <v>126</v>
      </c>
      <c r="Y37" s="44">
        <f t="shared" si="21"/>
        <v>613</v>
      </c>
      <c r="Z37" s="57">
        <v>125</v>
      </c>
      <c r="AA37" s="45">
        <v>123</v>
      </c>
      <c r="AB37" s="57">
        <v>127</v>
      </c>
      <c r="AC37" s="57">
        <v>128</v>
      </c>
      <c r="AD37" s="45">
        <v>109</v>
      </c>
      <c r="AE37" s="136">
        <f t="shared" si="22"/>
        <v>612</v>
      </c>
      <c r="AF37" s="136">
        <f t="shared" si="23"/>
        <v>1225</v>
      </c>
      <c r="AG37" s="132"/>
      <c r="AH37" s="115"/>
      <c r="AI37" s="3"/>
      <c r="AJ37" s="29"/>
      <c r="AK37" s="15"/>
      <c r="AL37" s="3"/>
      <c r="AM37" s="32"/>
      <c r="AN37" s="141"/>
      <c r="AO37" s="3"/>
      <c r="AP37" s="3"/>
      <c r="AQ37" s="3"/>
      <c r="AR37" s="3"/>
      <c r="AS37" s="3"/>
      <c r="AT37" s="3"/>
      <c r="AU37" s="3"/>
      <c r="AV37" s="3"/>
      <c r="AW37" s="3"/>
    </row>
    <row r="38" spans="1:51" ht="13.5" customHeight="1">
      <c r="A38" s="40">
        <v>5</v>
      </c>
      <c r="B38" s="106" t="s">
        <v>178</v>
      </c>
      <c r="C38" s="119">
        <f t="shared" si="16"/>
        <v>13</v>
      </c>
      <c r="D38" s="40">
        <f t="shared" si="17"/>
        <v>604</v>
      </c>
      <c r="E38" s="40">
        <v>6</v>
      </c>
      <c r="F38" s="147">
        <f t="shared" si="18"/>
        <v>598</v>
      </c>
      <c r="G38" s="40">
        <v>7</v>
      </c>
      <c r="H38" s="147">
        <f t="shared" si="19"/>
        <v>1202</v>
      </c>
      <c r="I38" s="146"/>
      <c r="J38" s="49">
        <v>1318</v>
      </c>
      <c r="K38" s="40" t="s">
        <v>241</v>
      </c>
      <c r="L38" s="143">
        <f t="shared" si="20"/>
        <v>0</v>
      </c>
      <c r="M38" s="143"/>
      <c r="N38" s="143"/>
      <c r="O38" s="143"/>
      <c r="P38" s="45"/>
      <c r="Q38" s="143"/>
      <c r="R38" s="40"/>
      <c r="S38" s="106" t="s">
        <v>178</v>
      </c>
      <c r="T38" s="45">
        <v>123</v>
      </c>
      <c r="U38" s="45">
        <v>134</v>
      </c>
      <c r="V38" s="45">
        <v>126</v>
      </c>
      <c r="W38" s="144">
        <v>98</v>
      </c>
      <c r="X38" s="57">
        <v>123</v>
      </c>
      <c r="Y38" s="44">
        <f t="shared" si="21"/>
        <v>604</v>
      </c>
      <c r="Z38" s="57">
        <v>111</v>
      </c>
      <c r="AA38" s="45">
        <v>124</v>
      </c>
      <c r="AB38" s="57">
        <v>104</v>
      </c>
      <c r="AC38" s="57">
        <v>148</v>
      </c>
      <c r="AD38" s="45">
        <v>111</v>
      </c>
      <c r="AE38" s="136">
        <f t="shared" si="22"/>
        <v>598</v>
      </c>
      <c r="AF38" s="136">
        <f t="shared" si="23"/>
        <v>1202</v>
      </c>
      <c r="AG38" s="132"/>
      <c r="AH38" s="115"/>
      <c r="AI38" s="3"/>
      <c r="AJ38" s="29"/>
      <c r="AK38" s="15"/>
      <c r="AL38" s="3"/>
      <c r="AM38" s="32"/>
      <c r="AN38" s="141"/>
      <c r="AO38" s="3"/>
      <c r="AP38" s="3"/>
      <c r="AQ38" s="3"/>
      <c r="AR38" s="3"/>
      <c r="AS38" s="3"/>
      <c r="AT38" s="3"/>
      <c r="AU38" s="3"/>
      <c r="AV38" s="3"/>
      <c r="AW38" s="3"/>
    </row>
    <row r="39" spans="1:51" ht="13.5" customHeight="1">
      <c r="A39" s="40">
        <v>6</v>
      </c>
      <c r="B39" s="54" t="s">
        <v>186</v>
      </c>
      <c r="C39" s="49">
        <f t="shared" si="16"/>
        <v>10</v>
      </c>
      <c r="D39" s="40">
        <f t="shared" si="17"/>
        <v>597</v>
      </c>
      <c r="E39" s="40">
        <v>5</v>
      </c>
      <c r="F39" s="51">
        <f t="shared" si="18"/>
        <v>561</v>
      </c>
      <c r="G39" s="40">
        <v>5</v>
      </c>
      <c r="H39" s="52">
        <f t="shared" si="19"/>
        <v>1158</v>
      </c>
      <c r="I39" s="81"/>
      <c r="J39" s="49">
        <v>1297</v>
      </c>
      <c r="K39" s="40" t="s">
        <v>244</v>
      </c>
      <c r="L39" s="135">
        <f t="shared" si="20"/>
        <v>0</v>
      </c>
      <c r="M39" s="143"/>
      <c r="N39" s="143"/>
      <c r="O39" s="143"/>
      <c r="P39" s="45"/>
      <c r="Q39" s="143"/>
      <c r="R39" s="40"/>
      <c r="S39" s="54" t="s">
        <v>186</v>
      </c>
      <c r="T39" s="45">
        <v>108</v>
      </c>
      <c r="U39" s="45">
        <v>130</v>
      </c>
      <c r="V39" s="45">
        <v>124</v>
      </c>
      <c r="W39" s="45">
        <v>115</v>
      </c>
      <c r="X39" s="57">
        <v>120</v>
      </c>
      <c r="Y39" s="44">
        <f t="shared" si="21"/>
        <v>597</v>
      </c>
      <c r="Z39" s="57">
        <v>114</v>
      </c>
      <c r="AA39" s="143">
        <v>123</v>
      </c>
      <c r="AB39" s="57">
        <v>108</v>
      </c>
      <c r="AC39" s="57">
        <v>104</v>
      </c>
      <c r="AD39" s="45">
        <v>112</v>
      </c>
      <c r="AE39" s="136">
        <f t="shared" si="22"/>
        <v>561</v>
      </c>
      <c r="AF39" s="136">
        <f t="shared" si="23"/>
        <v>1158</v>
      </c>
      <c r="AG39" s="44"/>
      <c r="AH39" s="115"/>
      <c r="AI39" s="3"/>
      <c r="AJ39" s="29"/>
      <c r="AK39" s="15"/>
      <c r="AL39" s="3"/>
      <c r="AM39" s="32"/>
      <c r="AN39" s="141"/>
      <c r="AO39" s="3"/>
      <c r="AP39" s="3"/>
      <c r="AQ39" s="3"/>
      <c r="AR39" s="3"/>
      <c r="AS39" s="3"/>
      <c r="AT39" s="3"/>
      <c r="AU39" s="3"/>
      <c r="AV39" s="3"/>
      <c r="AW39" s="3"/>
    </row>
    <row r="40" spans="1:51" ht="13.5" customHeight="1">
      <c r="A40" s="40"/>
      <c r="B40" s="54"/>
      <c r="C40" s="49"/>
      <c r="D40" s="40"/>
      <c r="E40" s="40"/>
      <c r="F40" s="51"/>
      <c r="G40" s="40"/>
      <c r="H40" s="52"/>
      <c r="I40" s="81"/>
      <c r="J40" s="49"/>
      <c r="K40" s="40"/>
      <c r="L40" s="135"/>
      <c r="M40" s="143"/>
      <c r="N40" s="143"/>
      <c r="O40" s="143"/>
      <c r="P40" s="45"/>
      <c r="Q40" s="143"/>
      <c r="R40" s="40"/>
      <c r="S40" s="54"/>
      <c r="T40" s="45"/>
      <c r="U40" s="45"/>
      <c r="V40" s="45"/>
      <c r="W40" s="45"/>
      <c r="X40" s="57"/>
      <c r="Y40" s="44"/>
      <c r="Z40" s="57"/>
      <c r="AA40" s="45"/>
      <c r="AB40" s="57"/>
      <c r="AC40" s="57"/>
      <c r="AD40" s="45"/>
      <c r="AE40" s="44"/>
      <c r="AF40" s="44"/>
      <c r="AG40" s="150"/>
      <c r="AH40" s="115"/>
      <c r="AI40" s="3"/>
      <c r="AJ40" s="29"/>
      <c r="AK40" s="15"/>
      <c r="AL40" s="3"/>
      <c r="AM40" s="29"/>
      <c r="AN40" s="15"/>
      <c r="AO40" s="3"/>
      <c r="AP40" s="3"/>
      <c r="AQ40" s="3"/>
      <c r="AR40" s="3"/>
      <c r="AS40" s="3"/>
      <c r="AT40" s="3"/>
      <c r="AU40" s="3"/>
      <c r="AV40" s="3"/>
      <c r="AW40" s="3"/>
    </row>
    <row r="41" spans="1:51" ht="8.9" customHeight="1">
      <c r="A41" s="40"/>
      <c r="B41" s="108"/>
      <c r="C41" s="49"/>
      <c r="D41" s="40"/>
      <c r="E41" s="40"/>
      <c r="F41" s="40"/>
      <c r="G41" s="40"/>
      <c r="H41" s="40"/>
      <c r="I41" s="45"/>
      <c r="J41" s="45"/>
      <c r="K41" s="45"/>
      <c r="L41" s="143"/>
      <c r="M41" s="143"/>
      <c r="N41" s="143"/>
      <c r="O41" s="143"/>
      <c r="P41" s="143"/>
      <c r="Q41" s="143"/>
      <c r="R41" s="40"/>
      <c r="S41" s="108"/>
      <c r="T41" s="45"/>
      <c r="U41" s="45"/>
      <c r="V41" s="45"/>
      <c r="W41" s="45"/>
      <c r="X41" s="57"/>
      <c r="Y41" s="44"/>
      <c r="Z41" s="57"/>
      <c r="AA41" s="45"/>
      <c r="AB41" s="57"/>
      <c r="AC41" s="57"/>
      <c r="AD41" s="45"/>
      <c r="AE41" s="44"/>
      <c r="AF41" s="44"/>
      <c r="AG41" s="44"/>
      <c r="AH41" s="108"/>
      <c r="AI41" s="3"/>
      <c r="AJ41" s="14"/>
      <c r="AK41" s="3"/>
      <c r="AL41" s="3"/>
      <c r="AM41" s="29"/>
      <c r="AN41" s="15"/>
      <c r="AO41" s="3"/>
      <c r="AP41" s="3"/>
      <c r="AQ41" s="3"/>
      <c r="AR41" s="3"/>
      <c r="AS41" s="3"/>
      <c r="AT41" s="3"/>
      <c r="AU41" s="3"/>
      <c r="AV41" s="3"/>
      <c r="AW41" s="3"/>
    </row>
    <row r="42" spans="1:51" ht="11.5" customHeight="1">
      <c r="A42" s="40"/>
      <c r="B42" s="94" t="s">
        <v>205</v>
      </c>
      <c r="C42" s="119" t="s">
        <v>7</v>
      </c>
      <c r="D42" s="51" t="s">
        <v>8</v>
      </c>
      <c r="E42" s="51" t="s">
        <v>0</v>
      </c>
      <c r="F42" s="51" t="s">
        <v>8</v>
      </c>
      <c r="G42" s="51" t="s">
        <v>0</v>
      </c>
      <c r="H42" s="51" t="s">
        <v>7</v>
      </c>
      <c r="I42" s="132"/>
      <c r="J42" s="133" t="s">
        <v>25</v>
      </c>
      <c r="K42" s="134" t="s">
        <v>212</v>
      </c>
      <c r="L42" s="135" t="s">
        <v>5</v>
      </c>
      <c r="M42" s="135" t="s">
        <v>213</v>
      </c>
      <c r="N42" s="135" t="s">
        <v>1</v>
      </c>
      <c r="O42" s="135" t="s">
        <v>1</v>
      </c>
      <c r="P42" s="135" t="s">
        <v>214</v>
      </c>
      <c r="Q42" s="140"/>
      <c r="R42" s="40"/>
      <c r="S42" s="94" t="s">
        <v>205</v>
      </c>
      <c r="T42" s="57"/>
      <c r="U42" s="57"/>
      <c r="V42" s="57"/>
      <c r="W42" s="57"/>
      <c r="X42" s="57"/>
      <c r="Y42" s="44" t="s">
        <v>24</v>
      </c>
      <c r="Z42" s="57"/>
      <c r="AA42" s="45"/>
      <c r="AB42" s="57"/>
      <c r="AC42" s="57"/>
      <c r="AD42" s="45"/>
      <c r="AE42" s="44" t="s">
        <v>24</v>
      </c>
      <c r="AF42" s="44" t="s">
        <v>7</v>
      </c>
      <c r="AG42" s="44"/>
      <c r="AH42" s="94"/>
      <c r="AI42" s="3"/>
      <c r="AJ42" s="92"/>
      <c r="AK42" s="139"/>
      <c r="AL42" s="3"/>
      <c r="AM42" s="29"/>
      <c r="AN42" s="15"/>
      <c r="AO42" s="3"/>
      <c r="AP42" s="3"/>
      <c r="AQ42" s="3"/>
      <c r="AR42" s="3"/>
      <c r="AS42" s="3"/>
      <c r="AT42" s="3"/>
      <c r="AU42" s="3"/>
      <c r="AV42" s="3"/>
      <c r="AW42" s="3"/>
    </row>
    <row r="43" spans="1:51" ht="12" customHeight="1">
      <c r="A43" s="40"/>
      <c r="B43" s="94"/>
      <c r="C43" s="119" t="s">
        <v>135</v>
      </c>
      <c r="D43" s="51" t="s">
        <v>9</v>
      </c>
      <c r="E43" s="51" t="s">
        <v>215</v>
      </c>
      <c r="F43" s="51" t="s">
        <v>10</v>
      </c>
      <c r="G43" s="51" t="s">
        <v>216</v>
      </c>
      <c r="H43" s="51" t="s">
        <v>6</v>
      </c>
      <c r="I43" s="132"/>
      <c r="J43" s="133" t="s">
        <v>27</v>
      </c>
      <c r="K43" s="134" t="s">
        <v>30</v>
      </c>
      <c r="L43" s="140"/>
      <c r="M43" s="135" t="s">
        <v>217</v>
      </c>
      <c r="N43" s="140" t="s">
        <v>50</v>
      </c>
      <c r="O43" s="140" t="s">
        <v>2</v>
      </c>
      <c r="P43" s="135" t="s">
        <v>3</v>
      </c>
      <c r="Q43" s="140"/>
      <c r="R43" s="40"/>
      <c r="S43" s="94"/>
      <c r="T43" s="45" t="s">
        <v>218</v>
      </c>
      <c r="U43" s="45" t="s">
        <v>219</v>
      </c>
      <c r="V43" s="45" t="s">
        <v>220</v>
      </c>
      <c r="W43" s="45" t="s">
        <v>221</v>
      </c>
      <c r="X43" s="57" t="s">
        <v>222</v>
      </c>
      <c r="Y43" s="44" t="s">
        <v>11</v>
      </c>
      <c r="Z43" s="57" t="s">
        <v>223</v>
      </c>
      <c r="AA43" s="45" t="s">
        <v>224</v>
      </c>
      <c r="AB43" s="57" t="s">
        <v>225</v>
      </c>
      <c r="AC43" s="57" t="s">
        <v>45</v>
      </c>
      <c r="AD43" s="45" t="s">
        <v>226</v>
      </c>
      <c r="AE43" s="44" t="s">
        <v>26</v>
      </c>
      <c r="AF43" s="44" t="s">
        <v>6</v>
      </c>
      <c r="AG43" s="44"/>
      <c r="AH43" s="94"/>
      <c r="AI43" s="3"/>
      <c r="AJ43" s="92"/>
      <c r="AK43" s="141"/>
      <c r="AL43" s="3"/>
      <c r="AM43" s="29"/>
      <c r="AN43" s="15"/>
      <c r="AO43" s="3"/>
      <c r="AP43" s="3"/>
      <c r="AQ43" s="3"/>
      <c r="AR43" s="3"/>
      <c r="AS43" s="3"/>
      <c r="AT43" s="3"/>
      <c r="AU43" s="3"/>
      <c r="AV43" s="3"/>
      <c r="AW43" s="3"/>
      <c r="AY43" s="2"/>
    </row>
    <row r="44" spans="1:51" ht="8.25" customHeight="1">
      <c r="A44" s="40"/>
      <c r="AG44" s="44"/>
      <c r="AH44" s="115"/>
      <c r="AI44" s="3"/>
      <c r="AJ44" s="29"/>
      <c r="AK44" s="3"/>
      <c r="AL44" s="3"/>
      <c r="AM44" s="29"/>
      <c r="AN44" s="15"/>
      <c r="AO44" s="3"/>
      <c r="AP44" s="3"/>
      <c r="AQ44" s="3"/>
      <c r="AR44" s="3"/>
      <c r="AS44" s="3"/>
      <c r="AT44" s="3"/>
      <c r="AU44" s="3"/>
      <c r="AV44" s="3"/>
      <c r="AW44" s="3"/>
    </row>
    <row r="45" spans="1:51" ht="13.5" customHeight="1">
      <c r="A45" s="40">
        <v>1</v>
      </c>
      <c r="B45" s="54" t="s">
        <v>4</v>
      </c>
      <c r="C45" s="49">
        <f t="shared" ref="C45:C50" si="24">SUM(E45+G45)</f>
        <v>20</v>
      </c>
      <c r="D45" s="40">
        <f t="shared" ref="D45:D50" si="25">SUM(T45:X45)</f>
        <v>585</v>
      </c>
      <c r="E45" s="40">
        <v>10</v>
      </c>
      <c r="F45" s="51">
        <f t="shared" ref="F45:F50" si="26">SUM(Z45:AD45)</f>
        <v>627</v>
      </c>
      <c r="G45" s="40">
        <v>10</v>
      </c>
      <c r="H45" s="40">
        <f t="shared" ref="H45:H50" si="27">SUM(D45+F45)</f>
        <v>1212</v>
      </c>
      <c r="I45" s="45"/>
      <c r="J45" s="49">
        <v>1392</v>
      </c>
      <c r="K45" s="40" t="s">
        <v>245</v>
      </c>
      <c r="L45" s="143">
        <f t="shared" ref="L45:L50" si="28">IF(H45&gt;J45,1,0)</f>
        <v>0</v>
      </c>
      <c r="M45" s="3"/>
      <c r="N45" s="143"/>
      <c r="O45" s="143"/>
      <c r="P45" s="143"/>
      <c r="Q45" s="143"/>
      <c r="R45" s="45"/>
      <c r="S45" s="54" t="s">
        <v>4</v>
      </c>
      <c r="T45" s="144">
        <v>113</v>
      </c>
      <c r="U45" s="45">
        <v>108</v>
      </c>
      <c r="V45" s="45">
        <v>128</v>
      </c>
      <c r="W45" s="45">
        <v>127</v>
      </c>
      <c r="X45" s="57">
        <v>109</v>
      </c>
      <c r="Y45" s="44">
        <f t="shared" ref="Y45:Y50" si="29">SUM(T45:X45)</f>
        <v>585</v>
      </c>
      <c r="Z45" s="57">
        <v>147</v>
      </c>
      <c r="AA45" s="45">
        <v>130</v>
      </c>
      <c r="AB45" s="57">
        <v>124</v>
      </c>
      <c r="AC45" s="57">
        <v>93</v>
      </c>
      <c r="AD45" s="45">
        <v>133</v>
      </c>
      <c r="AE45" s="44">
        <f t="shared" ref="AE45:AE50" si="30">SUM(Z45:AD45)</f>
        <v>627</v>
      </c>
      <c r="AF45" s="44">
        <f t="shared" ref="AF45:AF50" si="31">SUM(Y45+AE45)</f>
        <v>1212</v>
      </c>
      <c r="AK45" s="15"/>
      <c r="AL45" s="3"/>
      <c r="AM45" s="29"/>
      <c r="AN45" s="15"/>
      <c r="AO45" s="3"/>
      <c r="AP45" s="3"/>
      <c r="AQ45" s="3"/>
      <c r="AR45" s="3"/>
      <c r="AS45" s="3"/>
      <c r="AT45" s="3"/>
      <c r="AU45" s="3"/>
      <c r="AV45" s="3"/>
      <c r="AW45" s="3"/>
    </row>
    <row r="46" spans="1:51" ht="13.5" customHeight="1">
      <c r="A46" s="40">
        <v>2</v>
      </c>
      <c r="B46" s="106" t="s">
        <v>191</v>
      </c>
      <c r="C46" s="119">
        <f t="shared" si="24"/>
        <v>17</v>
      </c>
      <c r="D46" s="51">
        <f t="shared" si="25"/>
        <v>538</v>
      </c>
      <c r="E46" s="40">
        <v>8</v>
      </c>
      <c r="F46" s="147">
        <f t="shared" si="26"/>
        <v>571</v>
      </c>
      <c r="G46" s="40">
        <v>9</v>
      </c>
      <c r="H46" s="40">
        <f t="shared" si="27"/>
        <v>1109</v>
      </c>
      <c r="I46" s="146"/>
      <c r="J46" s="49">
        <v>1166</v>
      </c>
      <c r="K46" s="51" t="s">
        <v>246</v>
      </c>
      <c r="L46" s="135">
        <f t="shared" si="28"/>
        <v>0</v>
      </c>
      <c r="M46" s="143"/>
      <c r="N46" s="45"/>
      <c r="O46" s="143"/>
      <c r="P46" s="45"/>
      <c r="Q46" s="143">
        <v>5</v>
      </c>
      <c r="R46" s="40"/>
      <c r="S46" s="106" t="s">
        <v>191</v>
      </c>
      <c r="T46" s="45">
        <v>112</v>
      </c>
      <c r="U46" s="45">
        <v>112</v>
      </c>
      <c r="V46" s="45">
        <v>106</v>
      </c>
      <c r="W46" s="45">
        <v>104</v>
      </c>
      <c r="X46" s="57">
        <v>104</v>
      </c>
      <c r="Y46" s="44">
        <f t="shared" si="29"/>
        <v>538</v>
      </c>
      <c r="Z46" s="57">
        <v>125</v>
      </c>
      <c r="AA46" s="45">
        <v>120</v>
      </c>
      <c r="AB46" s="57">
        <v>108</v>
      </c>
      <c r="AC46" s="57">
        <v>109</v>
      </c>
      <c r="AD46" s="45">
        <v>109</v>
      </c>
      <c r="AE46" s="44">
        <f t="shared" si="30"/>
        <v>571</v>
      </c>
      <c r="AF46" s="44">
        <f t="shared" si="31"/>
        <v>1109</v>
      </c>
      <c r="AG46" s="44"/>
      <c r="AH46" s="115"/>
      <c r="AI46" s="3"/>
      <c r="AJ46" s="29"/>
      <c r="AK46" s="15"/>
      <c r="AL46" s="3"/>
      <c r="AM46" s="14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51" ht="13.5" customHeight="1">
      <c r="A47" s="40">
        <v>3</v>
      </c>
      <c r="B47" s="54" t="s">
        <v>36</v>
      </c>
      <c r="C47" s="119">
        <f t="shared" si="24"/>
        <v>16</v>
      </c>
      <c r="D47" s="40">
        <f t="shared" si="25"/>
        <v>556</v>
      </c>
      <c r="E47" s="51">
        <v>9</v>
      </c>
      <c r="F47" s="51">
        <f t="shared" si="26"/>
        <v>556</v>
      </c>
      <c r="G47" s="51">
        <v>7</v>
      </c>
      <c r="H47" s="51">
        <f t="shared" si="27"/>
        <v>1112</v>
      </c>
      <c r="I47" s="151"/>
      <c r="J47" s="49">
        <v>1243</v>
      </c>
      <c r="K47" s="51" t="s">
        <v>247</v>
      </c>
      <c r="L47" s="143">
        <f t="shared" si="28"/>
        <v>0</v>
      </c>
      <c r="M47" s="143"/>
      <c r="N47" s="135"/>
      <c r="O47" s="135"/>
      <c r="P47" s="45"/>
      <c r="Q47" s="135"/>
      <c r="R47" s="137"/>
      <c r="S47" s="54" t="s">
        <v>36</v>
      </c>
      <c r="T47" s="45">
        <v>116</v>
      </c>
      <c r="U47" s="45">
        <v>97</v>
      </c>
      <c r="V47" s="45">
        <v>106</v>
      </c>
      <c r="W47" s="45">
        <v>114</v>
      </c>
      <c r="X47" s="57">
        <v>123</v>
      </c>
      <c r="Y47" s="44">
        <f t="shared" si="29"/>
        <v>556</v>
      </c>
      <c r="Z47" s="57">
        <v>111</v>
      </c>
      <c r="AA47" s="45">
        <v>112</v>
      </c>
      <c r="AB47" s="57">
        <v>118</v>
      </c>
      <c r="AC47" s="57">
        <v>113</v>
      </c>
      <c r="AD47" s="45">
        <v>102</v>
      </c>
      <c r="AE47" s="44">
        <f t="shared" si="30"/>
        <v>556</v>
      </c>
      <c r="AF47" s="44">
        <f t="shared" si="31"/>
        <v>1112</v>
      </c>
      <c r="AG47" s="44"/>
      <c r="AH47" s="115"/>
      <c r="AI47" s="3"/>
      <c r="AJ47" s="29"/>
      <c r="AK47" s="15"/>
      <c r="AL47" s="3"/>
      <c r="AM47" s="14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51" ht="13.5" customHeight="1">
      <c r="A48" s="40">
        <v>4</v>
      </c>
      <c r="B48" s="54" t="s">
        <v>181</v>
      </c>
      <c r="C48" s="49">
        <f t="shared" si="24"/>
        <v>14</v>
      </c>
      <c r="D48" s="51">
        <f t="shared" si="25"/>
        <v>533</v>
      </c>
      <c r="E48" s="40">
        <v>6</v>
      </c>
      <c r="F48" s="40">
        <f t="shared" si="26"/>
        <v>559</v>
      </c>
      <c r="G48" s="40">
        <v>8</v>
      </c>
      <c r="H48" s="40">
        <f t="shared" si="27"/>
        <v>1092</v>
      </c>
      <c r="I48" s="45"/>
      <c r="J48" s="49">
        <v>1336</v>
      </c>
      <c r="K48" s="40" t="s">
        <v>248</v>
      </c>
      <c r="L48" s="135">
        <f t="shared" si="28"/>
        <v>0</v>
      </c>
      <c r="M48" s="143"/>
      <c r="N48" s="143"/>
      <c r="O48" s="143"/>
      <c r="P48" s="152"/>
      <c r="Q48" s="143"/>
      <c r="R48" s="40"/>
      <c r="S48" s="54" t="s">
        <v>181</v>
      </c>
      <c r="T48" s="45">
        <v>109</v>
      </c>
      <c r="U48" s="45">
        <v>112</v>
      </c>
      <c r="V48" s="45">
        <v>95</v>
      </c>
      <c r="W48" s="45">
        <v>109</v>
      </c>
      <c r="X48" s="57">
        <v>108</v>
      </c>
      <c r="Y48" s="44">
        <f t="shared" si="29"/>
        <v>533</v>
      </c>
      <c r="Z48" s="57">
        <v>125</v>
      </c>
      <c r="AA48" s="45">
        <v>103</v>
      </c>
      <c r="AB48" s="57">
        <v>104</v>
      </c>
      <c r="AC48" s="57">
        <v>124</v>
      </c>
      <c r="AD48" s="45">
        <v>103</v>
      </c>
      <c r="AE48" s="44">
        <f t="shared" si="30"/>
        <v>559</v>
      </c>
      <c r="AF48" s="49">
        <f t="shared" si="31"/>
        <v>1092</v>
      </c>
      <c r="AG48" s="44"/>
      <c r="AH48" s="115"/>
      <c r="AI48" s="3"/>
      <c r="AJ48" s="29"/>
      <c r="AK48" s="15"/>
      <c r="AL48" s="3"/>
      <c r="AM48" s="32"/>
      <c r="AN48" s="141"/>
      <c r="AO48" s="3"/>
      <c r="AP48" s="3"/>
      <c r="AQ48" s="3"/>
      <c r="AR48" s="3"/>
      <c r="AS48" s="3"/>
      <c r="AT48" s="3"/>
      <c r="AU48" s="3"/>
      <c r="AV48" s="3"/>
      <c r="AW48" s="3"/>
    </row>
    <row r="49" spans="1:51" ht="13.5" customHeight="1">
      <c r="A49" s="40">
        <v>5</v>
      </c>
      <c r="B49" s="106" t="s">
        <v>192</v>
      </c>
      <c r="C49" s="119">
        <f t="shared" si="24"/>
        <v>13</v>
      </c>
      <c r="D49" s="3">
        <f t="shared" si="25"/>
        <v>537</v>
      </c>
      <c r="E49" s="3">
        <v>7</v>
      </c>
      <c r="F49" s="3">
        <f t="shared" si="26"/>
        <v>535</v>
      </c>
      <c r="G49" s="3">
        <v>6</v>
      </c>
      <c r="H49" s="40">
        <f t="shared" si="27"/>
        <v>1072</v>
      </c>
      <c r="I49" s="81"/>
      <c r="J49" s="5">
        <v>1201</v>
      </c>
      <c r="K49" s="51" t="s">
        <v>249</v>
      </c>
      <c r="L49" s="3">
        <f t="shared" si="28"/>
        <v>0</v>
      </c>
      <c r="S49" s="106" t="s">
        <v>192</v>
      </c>
      <c r="T49" s="45">
        <v>79</v>
      </c>
      <c r="U49" s="45">
        <v>104</v>
      </c>
      <c r="V49" s="45">
        <v>121</v>
      </c>
      <c r="W49" s="45">
        <v>109</v>
      </c>
      <c r="X49" s="57">
        <v>124</v>
      </c>
      <c r="Y49" s="44">
        <f t="shared" si="29"/>
        <v>537</v>
      </c>
      <c r="Z49" s="57">
        <v>105</v>
      </c>
      <c r="AA49" s="45">
        <v>91</v>
      </c>
      <c r="AB49" s="57">
        <v>123</v>
      </c>
      <c r="AC49" s="57">
        <v>105</v>
      </c>
      <c r="AD49" s="45">
        <v>111</v>
      </c>
      <c r="AE49" s="44">
        <f t="shared" si="30"/>
        <v>535</v>
      </c>
      <c r="AF49" s="44">
        <f t="shared" si="31"/>
        <v>1072</v>
      </c>
      <c r="AG49" s="44"/>
      <c r="AH49" s="108"/>
      <c r="AI49" s="3"/>
      <c r="AJ49" s="14"/>
      <c r="AK49" s="3"/>
      <c r="AL49" s="3"/>
      <c r="AM49" s="29"/>
      <c r="AN49" s="15"/>
      <c r="AO49" s="3"/>
      <c r="AP49" s="3"/>
      <c r="AQ49" s="3"/>
      <c r="AR49" s="3"/>
      <c r="AS49" s="3"/>
      <c r="AT49" s="3"/>
      <c r="AU49" s="3"/>
      <c r="AV49" s="3"/>
      <c r="AW49" s="3"/>
    </row>
    <row r="50" spans="1:51" ht="12" customHeight="1">
      <c r="A50" s="40">
        <v>6</v>
      </c>
      <c r="B50" s="106" t="s">
        <v>194</v>
      </c>
      <c r="C50" s="119">
        <f t="shared" si="24"/>
        <v>0</v>
      </c>
      <c r="D50" s="3">
        <f t="shared" si="25"/>
        <v>0</v>
      </c>
      <c r="E50" s="51">
        <v>0</v>
      </c>
      <c r="F50" s="3">
        <f t="shared" si="26"/>
        <v>0</v>
      </c>
      <c r="G50" s="51">
        <v>0</v>
      </c>
      <c r="H50" s="40">
        <f t="shared" si="27"/>
        <v>0</v>
      </c>
      <c r="I50" s="153"/>
      <c r="J50" s="49">
        <v>1199</v>
      </c>
      <c r="K50" s="40" t="s">
        <v>250</v>
      </c>
      <c r="L50" s="143">
        <f t="shared" si="28"/>
        <v>0</v>
      </c>
      <c r="M50" s="135"/>
      <c r="N50" s="140"/>
      <c r="O50" s="140"/>
      <c r="P50" s="135"/>
      <c r="Q50" s="140"/>
      <c r="R50" s="40"/>
      <c r="S50" s="106" t="s">
        <v>194</v>
      </c>
      <c r="T50" s="45"/>
      <c r="U50" s="45"/>
      <c r="V50" s="45"/>
      <c r="W50" s="45"/>
      <c r="X50" s="57"/>
      <c r="Y50" s="44">
        <f t="shared" si="29"/>
        <v>0</v>
      </c>
      <c r="Z50" s="57"/>
      <c r="AA50" s="45"/>
      <c r="AB50" s="57"/>
      <c r="AC50" s="57"/>
      <c r="AD50" s="45"/>
      <c r="AE50" s="44">
        <f t="shared" si="30"/>
        <v>0</v>
      </c>
      <c r="AF50" s="44">
        <f t="shared" si="31"/>
        <v>0</v>
      </c>
      <c r="AG50" s="44"/>
      <c r="AH50" s="90"/>
      <c r="AI50" s="3"/>
      <c r="AJ50" s="32"/>
      <c r="AK50" s="141"/>
      <c r="AL50" s="3"/>
      <c r="AM50" s="29"/>
      <c r="AN50" s="15"/>
      <c r="AO50" s="3"/>
      <c r="AP50" s="3"/>
      <c r="AQ50" s="3"/>
      <c r="AR50" s="3"/>
      <c r="AS50" s="3"/>
      <c r="AT50" s="3"/>
      <c r="AU50" s="3"/>
      <c r="AV50" s="3"/>
      <c r="AW50" s="3"/>
    </row>
    <row r="51" spans="1:51" ht="15.75" customHeight="1">
      <c r="A51" s="40"/>
      <c r="B51" s="154"/>
      <c r="C51" s="119"/>
      <c r="D51" s="51"/>
      <c r="E51" s="40"/>
      <c r="F51" s="147"/>
      <c r="G51" s="40"/>
      <c r="H51" s="147"/>
      <c r="I51" s="87"/>
      <c r="J51" s="119"/>
      <c r="K51" s="40"/>
      <c r="M51" s="143"/>
      <c r="N51" s="45"/>
      <c r="S51" s="154"/>
      <c r="T51" s="45"/>
      <c r="U51" s="45"/>
      <c r="V51" s="45"/>
      <c r="W51" s="45"/>
      <c r="X51" s="57"/>
      <c r="Y51" s="44"/>
      <c r="Z51" s="57"/>
      <c r="AA51" s="45"/>
      <c r="AB51" s="57"/>
      <c r="AC51" s="57"/>
      <c r="AD51" s="155"/>
      <c r="AE51" s="44"/>
      <c r="AF51" s="44"/>
      <c r="AG51" s="44"/>
      <c r="AH51" s="115"/>
      <c r="AI51" s="3"/>
      <c r="AJ51" s="29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</row>
    <row r="52" spans="1:51" ht="13.5" customHeight="1">
      <c r="A52" s="40"/>
      <c r="B52" s="53"/>
      <c r="C52" s="5"/>
      <c r="D52" s="51"/>
      <c r="E52" s="40"/>
      <c r="F52" s="147"/>
      <c r="G52" s="40"/>
      <c r="H52" s="147"/>
      <c r="I52" s="148"/>
      <c r="J52" s="119"/>
      <c r="K52" s="40"/>
      <c r="L52" s="135"/>
      <c r="M52" s="143"/>
      <c r="N52" s="45"/>
      <c r="O52" s="3"/>
      <c r="P52" s="3"/>
      <c r="R52" s="59"/>
      <c r="S52" s="53"/>
      <c r="T52" s="45"/>
      <c r="U52" s="45"/>
      <c r="V52" s="45"/>
      <c r="W52" s="45"/>
      <c r="X52" s="57"/>
      <c r="Y52" s="44"/>
      <c r="Z52" s="57"/>
      <c r="AA52" s="45"/>
      <c r="AB52" s="57"/>
      <c r="AC52" s="57"/>
      <c r="AD52" s="45"/>
      <c r="AE52" s="44"/>
      <c r="AF52" s="44"/>
      <c r="AG52" s="44"/>
      <c r="AH52" s="115"/>
      <c r="AI52" s="3"/>
      <c r="AJ52" s="29"/>
      <c r="AK52" s="15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</row>
    <row r="53" spans="1:51" ht="13.5" customHeight="1">
      <c r="A53" s="40"/>
      <c r="B53" s="109"/>
      <c r="C53" s="5"/>
      <c r="D53" s="51"/>
      <c r="E53" s="40"/>
      <c r="F53" s="147"/>
      <c r="G53" s="40"/>
      <c r="H53" s="147"/>
      <c r="I53" s="156"/>
      <c r="J53" s="119"/>
      <c r="K53" s="40"/>
      <c r="L53" s="135"/>
      <c r="M53" s="143"/>
      <c r="N53" s="135"/>
      <c r="O53" s="135"/>
      <c r="P53" s="45"/>
      <c r="Q53" s="135"/>
      <c r="R53" s="137"/>
      <c r="S53" s="109"/>
      <c r="T53" s="45"/>
      <c r="U53" s="45"/>
      <c r="V53" s="45"/>
      <c r="W53" s="45"/>
      <c r="X53" s="57"/>
      <c r="Y53" s="44"/>
      <c r="Z53" s="57"/>
      <c r="AA53" s="45"/>
      <c r="AB53" s="57"/>
      <c r="AC53" s="57"/>
      <c r="AD53" s="45"/>
      <c r="AE53" s="44"/>
      <c r="AF53" s="44"/>
      <c r="AG53" s="44"/>
      <c r="AH53" s="115"/>
      <c r="AI53" s="3"/>
      <c r="AJ53" s="29"/>
      <c r="AK53" s="15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51" ht="13.5" customHeight="1">
      <c r="A54" s="40"/>
      <c r="B54" s="106"/>
      <c r="C54" s="119"/>
      <c r="D54" s="40"/>
      <c r="E54" s="40"/>
      <c r="F54" s="147"/>
      <c r="G54" s="40"/>
      <c r="H54" s="147"/>
      <c r="I54" s="148"/>
      <c r="J54" s="49"/>
      <c r="K54" s="157"/>
      <c r="L54" s="135"/>
      <c r="M54" s="143"/>
      <c r="N54" s="143"/>
      <c r="O54" s="143"/>
      <c r="P54" s="45"/>
      <c r="Q54" s="5"/>
      <c r="R54" s="40"/>
      <c r="S54" s="106"/>
      <c r="T54" s="45"/>
      <c r="U54" s="45"/>
      <c r="V54" s="45"/>
      <c r="W54" s="45"/>
      <c r="X54" s="57"/>
      <c r="Y54" s="44"/>
      <c r="Z54" s="57"/>
      <c r="AA54" s="45"/>
      <c r="AB54" s="57"/>
      <c r="AC54" s="57"/>
      <c r="AD54" s="45"/>
      <c r="AE54" s="44"/>
      <c r="AF54" s="44"/>
      <c r="AG54" s="44"/>
      <c r="AH54" s="115"/>
      <c r="AI54" s="3"/>
      <c r="AJ54" s="29"/>
      <c r="AK54" s="15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51" ht="13.5" customHeight="1">
      <c r="A55" s="40"/>
      <c r="B55" s="109"/>
      <c r="C55" s="119"/>
      <c r="D55" s="40"/>
      <c r="E55" s="40"/>
      <c r="F55" s="147"/>
      <c r="G55" s="40"/>
      <c r="H55" s="147"/>
      <c r="I55" s="148"/>
      <c r="J55" s="119"/>
      <c r="K55" s="158"/>
      <c r="L55" s="135"/>
      <c r="M55" s="143"/>
      <c r="N55" s="135"/>
      <c r="O55" s="135"/>
      <c r="P55" s="45"/>
      <c r="Q55" s="143"/>
      <c r="R55" s="40"/>
      <c r="S55" s="109"/>
      <c r="T55" s="45"/>
      <c r="U55" s="45"/>
      <c r="V55" s="45"/>
      <c r="W55" s="45"/>
      <c r="X55" s="57"/>
      <c r="Y55" s="44"/>
      <c r="Z55" s="57"/>
      <c r="AA55" s="45"/>
      <c r="AB55" s="57"/>
      <c r="AC55" s="57"/>
      <c r="AD55" s="45"/>
      <c r="AE55" s="44"/>
      <c r="AF55" s="44"/>
      <c r="AK55" s="15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51" ht="13.5" customHeight="1">
      <c r="A56" s="40"/>
      <c r="B56" s="106"/>
      <c r="C56" s="119"/>
      <c r="D56" s="40"/>
      <c r="E56" s="49"/>
      <c r="F56" s="147"/>
      <c r="G56" s="49"/>
      <c r="H56" s="147"/>
      <c r="I56" s="59"/>
      <c r="J56" s="44"/>
      <c r="K56" s="51"/>
      <c r="L56" s="135"/>
      <c r="M56" s="143"/>
      <c r="N56" s="45"/>
      <c r="O56" s="143"/>
      <c r="P56" s="45"/>
      <c r="Q56" s="143"/>
      <c r="R56" s="40"/>
      <c r="S56" s="106"/>
      <c r="T56" s="45"/>
      <c r="U56" s="45"/>
      <c r="V56" s="45"/>
      <c r="W56" s="45"/>
      <c r="X56" s="57"/>
      <c r="Y56" s="44"/>
      <c r="Z56" s="57"/>
      <c r="AA56" s="45"/>
      <c r="AB56" s="57"/>
      <c r="AC56" s="57"/>
      <c r="AD56" s="45"/>
      <c r="AE56" s="44"/>
      <c r="AF56" s="44"/>
      <c r="AG56" s="44"/>
      <c r="AH56" s="115"/>
      <c r="AI56" s="3"/>
      <c r="AJ56" s="29"/>
      <c r="AK56" s="15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51" ht="13.5" customHeight="1">
      <c r="A57" s="40"/>
      <c r="B57" s="109"/>
      <c r="C57" s="119"/>
      <c r="D57" s="40"/>
      <c r="E57" s="49"/>
      <c r="F57" s="147"/>
      <c r="G57" s="49"/>
      <c r="H57" s="147"/>
      <c r="I57" s="148"/>
      <c r="J57" s="119"/>
      <c r="K57" s="51"/>
      <c r="L57" s="135"/>
      <c r="M57" s="143"/>
      <c r="N57" s="45"/>
      <c r="O57" s="45"/>
      <c r="P57" s="45"/>
      <c r="S57" s="109"/>
      <c r="T57" s="45"/>
      <c r="U57" s="45"/>
      <c r="V57" s="45"/>
      <c r="W57" s="45"/>
      <c r="X57" s="57"/>
      <c r="Y57" s="44"/>
      <c r="Z57" s="57"/>
      <c r="AA57" s="45"/>
      <c r="AB57" s="57"/>
      <c r="AC57" s="57"/>
      <c r="AD57" s="45"/>
      <c r="AE57" s="44"/>
      <c r="AF57" s="44"/>
      <c r="AG57" s="44"/>
      <c r="AH57" s="115"/>
      <c r="AI57" s="3"/>
      <c r="AJ57" s="29"/>
      <c r="AS57" s="3"/>
      <c r="AT57" s="3"/>
      <c r="AU57" s="3"/>
      <c r="AV57" s="3"/>
      <c r="AW57" s="3"/>
    </row>
    <row r="58" spans="1:51" ht="13.5" customHeight="1">
      <c r="A58" s="40"/>
      <c r="B58" s="109"/>
      <c r="C58" s="119"/>
      <c r="D58" s="40"/>
      <c r="E58" s="40"/>
      <c r="F58" s="147"/>
      <c r="G58" s="40"/>
      <c r="H58" s="147"/>
      <c r="I58" s="156"/>
      <c r="J58" s="119"/>
      <c r="K58" s="51"/>
      <c r="L58" s="135"/>
      <c r="M58" s="143"/>
      <c r="N58" s="135"/>
      <c r="O58" s="135"/>
      <c r="P58" s="45"/>
      <c r="Q58" s="140"/>
      <c r="R58" s="159"/>
      <c r="S58" s="109"/>
      <c r="T58" s="45"/>
      <c r="U58" s="45"/>
      <c r="V58" s="45"/>
      <c r="W58" s="45"/>
      <c r="X58" s="57"/>
      <c r="Y58" s="44"/>
      <c r="Z58" s="57"/>
      <c r="AA58" s="45"/>
      <c r="AB58" s="57"/>
      <c r="AC58" s="57"/>
      <c r="AD58" s="45"/>
      <c r="AE58" s="44"/>
      <c r="AF58" s="44"/>
      <c r="AG58" s="44"/>
      <c r="AH58" s="115"/>
      <c r="AI58" s="3"/>
      <c r="AJ58" s="29"/>
      <c r="AK58" s="15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51" ht="13.5" customHeight="1">
      <c r="A59" s="40"/>
      <c r="B59" s="106"/>
      <c r="C59" s="119"/>
      <c r="D59" s="40"/>
      <c r="E59" s="40"/>
      <c r="F59" s="147"/>
      <c r="G59" s="40"/>
      <c r="H59" s="147"/>
      <c r="I59" s="148"/>
      <c r="J59" s="119"/>
      <c r="K59" s="51"/>
      <c r="L59" s="135"/>
      <c r="M59" s="143"/>
      <c r="N59" s="143"/>
      <c r="O59" s="45"/>
      <c r="P59" s="45"/>
      <c r="Q59" s="57"/>
      <c r="R59" s="57"/>
      <c r="S59" s="106"/>
      <c r="T59" s="45"/>
      <c r="U59" s="45"/>
      <c r="V59" s="45"/>
      <c r="W59" s="45"/>
      <c r="X59" s="57"/>
      <c r="Y59" s="44"/>
      <c r="Z59" s="57"/>
      <c r="AA59" s="45"/>
      <c r="AB59" s="57"/>
      <c r="AC59" s="57"/>
      <c r="AD59" s="45"/>
      <c r="AE59" s="44"/>
      <c r="AF59" s="44"/>
      <c r="AG59" s="44"/>
      <c r="AH59" s="114"/>
      <c r="AI59" s="3"/>
      <c r="AJ59" s="29"/>
    </row>
    <row r="60" spans="1:51" ht="13.5" customHeight="1">
      <c r="A60" s="40"/>
      <c r="B60" s="112"/>
      <c r="C60" s="119"/>
      <c r="D60" s="40"/>
      <c r="E60" s="49"/>
      <c r="F60" s="147"/>
      <c r="G60" s="49"/>
      <c r="H60" s="147"/>
      <c r="I60" s="148"/>
      <c r="J60" s="119"/>
      <c r="K60" s="51"/>
      <c r="L60" s="135"/>
      <c r="M60" s="143"/>
      <c r="N60" s="135"/>
      <c r="O60" s="135"/>
      <c r="P60" s="45"/>
      <c r="Q60" s="143"/>
      <c r="R60" s="40"/>
      <c r="S60" s="112"/>
      <c r="T60" s="45"/>
      <c r="U60" s="45"/>
      <c r="V60" s="45"/>
      <c r="W60" s="45"/>
      <c r="X60" s="57"/>
      <c r="Y60" s="44"/>
      <c r="Z60" s="57"/>
      <c r="AA60" s="45"/>
      <c r="AB60" s="57"/>
      <c r="AC60" s="57"/>
      <c r="AD60" s="45"/>
      <c r="AE60" s="44"/>
      <c r="AF60" s="44"/>
      <c r="AG60" s="44"/>
      <c r="AH60" s="115"/>
      <c r="AI60" s="3"/>
      <c r="AJ60" s="29"/>
      <c r="AK60" s="15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</row>
    <row r="61" spans="1:51" ht="13.5" customHeight="1">
      <c r="A61" s="40"/>
      <c r="B61" s="112"/>
      <c r="D61" s="40"/>
      <c r="F61" s="147"/>
      <c r="H61" s="147"/>
      <c r="L61" s="135"/>
      <c r="M61" s="143"/>
      <c r="N61" s="135"/>
      <c r="P61" s="45"/>
      <c r="T61" s="45"/>
      <c r="U61" s="57"/>
      <c r="V61" s="57"/>
      <c r="W61" s="57"/>
      <c r="X61" s="57"/>
      <c r="Y61" s="44"/>
      <c r="Z61" s="57"/>
      <c r="AA61" s="45"/>
      <c r="AB61" s="57"/>
      <c r="AC61" s="57"/>
      <c r="AD61" s="45"/>
      <c r="AE61" s="44"/>
      <c r="AF61" s="44"/>
      <c r="AG61" s="132"/>
      <c r="AH61" s="114"/>
      <c r="AJ61" s="14"/>
      <c r="AK61" s="15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51" ht="13.5" customHeight="1">
      <c r="A62" s="40"/>
      <c r="B62" s="106"/>
      <c r="D62" s="40"/>
      <c r="F62" s="147"/>
      <c r="G62" s="40"/>
      <c r="H62" s="147"/>
      <c r="I62" s="59"/>
      <c r="J62" s="44"/>
      <c r="K62" s="157"/>
      <c r="L62" s="3"/>
      <c r="M62" s="3"/>
      <c r="N62" s="3"/>
      <c r="S62" s="106"/>
      <c r="T62" s="137"/>
      <c r="U62" s="137"/>
      <c r="V62" s="137"/>
      <c r="W62" s="137"/>
      <c r="X62" s="132"/>
      <c r="Y62" s="44"/>
      <c r="Z62" s="132"/>
      <c r="AA62" s="137"/>
      <c r="AB62" s="132"/>
      <c r="AC62" s="132"/>
      <c r="AD62" s="137"/>
      <c r="AE62" s="44"/>
      <c r="AF62" s="44"/>
      <c r="AG62" s="136"/>
      <c r="AH62" s="114"/>
      <c r="AK62" s="160"/>
      <c r="AR62" s="3"/>
      <c r="AS62" s="3"/>
      <c r="AT62" s="3"/>
      <c r="AU62" s="3"/>
      <c r="AV62" s="3"/>
      <c r="AW62" s="3"/>
      <c r="AY62" s="2"/>
    </row>
    <row r="63" spans="1:51" ht="13.5" customHeight="1">
      <c r="A63" s="40"/>
      <c r="B63" s="106"/>
      <c r="D63" s="40"/>
      <c r="F63" s="147"/>
      <c r="G63" s="40"/>
      <c r="H63" s="147"/>
      <c r="I63" s="59"/>
      <c r="J63" s="44"/>
      <c r="K63" s="157"/>
      <c r="L63" s="3"/>
      <c r="M63" s="3"/>
      <c r="N63" s="3"/>
      <c r="S63" s="106"/>
      <c r="T63" s="137"/>
      <c r="U63" s="137"/>
      <c r="V63" s="137"/>
      <c r="W63" s="137"/>
      <c r="X63" s="132"/>
      <c r="Y63" s="44"/>
      <c r="Z63" s="132"/>
      <c r="AA63" s="137"/>
      <c r="AB63" s="132"/>
      <c r="AC63" s="132"/>
      <c r="AD63" s="137"/>
      <c r="AE63" s="44"/>
      <c r="AF63" s="44"/>
    </row>
    <row r="64" spans="1:51" ht="13.5" customHeight="1">
      <c r="A64" s="40"/>
      <c r="B64" s="109"/>
      <c r="C64" s="49"/>
      <c r="D64" s="40"/>
      <c r="E64" s="40"/>
      <c r="F64" s="147"/>
      <c r="G64" s="40"/>
      <c r="H64" s="147"/>
      <c r="I64" s="148"/>
      <c r="J64" s="49"/>
      <c r="K64" s="161"/>
      <c r="L64" s="3"/>
      <c r="M64" s="3"/>
      <c r="N64" s="143"/>
      <c r="O64" s="143"/>
      <c r="P64" s="143"/>
      <c r="Q64" s="143"/>
      <c r="R64" s="45"/>
      <c r="S64" s="109"/>
      <c r="T64" s="137"/>
      <c r="U64" s="137"/>
      <c r="V64" s="137"/>
      <c r="W64" s="137"/>
      <c r="X64" s="132"/>
      <c r="Y64" s="44"/>
      <c r="Z64" s="57"/>
      <c r="AA64" s="45"/>
      <c r="AB64" s="57"/>
      <c r="AC64" s="57"/>
      <c r="AD64" s="45"/>
      <c r="AE64" s="44"/>
      <c r="AF64" s="44"/>
      <c r="AG64" s="44"/>
      <c r="AH64" s="45"/>
      <c r="AJ64" s="29"/>
    </row>
    <row r="65" spans="1:41" ht="13.5" customHeight="1">
      <c r="A65" s="40"/>
      <c r="B65" s="109"/>
      <c r="C65" s="49"/>
      <c r="D65" s="40"/>
      <c r="E65" s="40"/>
      <c r="F65" s="40"/>
      <c r="G65" s="40"/>
      <c r="H65" s="40"/>
      <c r="I65" s="156"/>
      <c r="J65" s="44"/>
      <c r="K65" s="158"/>
      <c r="L65" s="3"/>
      <c r="M65" s="143"/>
      <c r="N65" s="135"/>
      <c r="T65" s="137"/>
      <c r="U65" s="137"/>
      <c r="V65" s="137"/>
      <c r="W65" s="137"/>
      <c r="X65" s="132"/>
      <c r="Y65" s="136"/>
      <c r="Z65" s="132"/>
      <c r="AA65" s="137"/>
      <c r="AB65" s="132"/>
      <c r="AC65" s="132"/>
      <c r="AD65" s="137"/>
      <c r="AE65" s="136"/>
      <c r="AF65" s="136"/>
      <c r="AG65" s="136"/>
      <c r="AH65" s="114"/>
      <c r="AI65" s="3"/>
    </row>
    <row r="66" spans="1:41" ht="11.25" customHeight="1">
      <c r="A66" s="40"/>
      <c r="B66" s="115"/>
      <c r="C66" s="5"/>
      <c r="D66" s="40"/>
      <c r="E66" s="40"/>
      <c r="F66" s="40"/>
      <c r="G66" s="40"/>
      <c r="H66" s="40"/>
      <c r="I66" s="59"/>
      <c r="J66" s="119"/>
      <c r="K66" s="57"/>
      <c r="L66" s="135"/>
      <c r="M66" s="3"/>
      <c r="N66" s="3"/>
      <c r="O66" s="3"/>
      <c r="S66" s="115"/>
      <c r="T66" s="137"/>
      <c r="U66" s="137"/>
      <c r="V66" s="137"/>
      <c r="W66" s="137"/>
      <c r="X66" s="132"/>
      <c r="Y66" s="136"/>
      <c r="Z66" s="132"/>
      <c r="AA66" s="137"/>
      <c r="AB66" s="132"/>
      <c r="AC66" s="132"/>
      <c r="AD66" s="137"/>
      <c r="AE66" s="136"/>
      <c r="AF66" s="136"/>
      <c r="AG66" s="136"/>
      <c r="AH66" s="114"/>
      <c r="AJ66" s="138"/>
      <c r="AK66" s="139"/>
      <c r="AL66" s="3"/>
      <c r="AM66" s="92"/>
      <c r="AN66" s="139"/>
    </row>
    <row r="67" spans="1:41" ht="11.25" customHeight="1">
      <c r="A67" s="40"/>
      <c r="B67" s="114"/>
      <c r="C67" s="119"/>
      <c r="D67" s="51"/>
      <c r="E67" s="51"/>
      <c r="F67" s="51"/>
      <c r="G67" s="51"/>
      <c r="H67" s="147"/>
      <c r="I67" s="136"/>
      <c r="L67" s="135"/>
      <c r="M67" s="135"/>
      <c r="N67" s="135"/>
      <c r="O67" s="135"/>
      <c r="P67" s="135"/>
      <c r="Q67" s="135"/>
      <c r="R67" s="137"/>
      <c r="S67" s="114"/>
      <c r="T67" s="137"/>
      <c r="U67" s="137"/>
      <c r="V67" s="137"/>
      <c r="W67" s="137"/>
      <c r="X67" s="132"/>
      <c r="Y67" s="136"/>
      <c r="Z67" s="132"/>
      <c r="AA67" s="137"/>
      <c r="AB67" s="132"/>
      <c r="AC67" s="132"/>
      <c r="AD67" s="137"/>
      <c r="AE67" s="136"/>
      <c r="AF67" s="136"/>
      <c r="AG67" s="136"/>
      <c r="AH67" s="114"/>
      <c r="AJ67" s="138"/>
      <c r="AK67" s="141"/>
      <c r="AL67" s="3"/>
      <c r="AM67" s="92"/>
      <c r="AN67" s="141"/>
    </row>
    <row r="68" spans="1:41" ht="11.25" customHeight="1">
      <c r="A68" s="40"/>
      <c r="B68" s="115"/>
      <c r="C68" s="119"/>
      <c r="D68" s="51"/>
      <c r="E68" s="51"/>
      <c r="F68" s="51"/>
      <c r="G68" s="51"/>
      <c r="H68" s="147"/>
      <c r="I68" s="162"/>
      <c r="J68" s="119"/>
      <c r="K68" s="57"/>
      <c r="L68" s="135"/>
      <c r="N68" s="135"/>
      <c r="O68" s="135"/>
      <c r="P68" s="135"/>
      <c r="Q68" s="135"/>
      <c r="R68" s="137"/>
      <c r="S68" s="115"/>
      <c r="T68" s="137"/>
      <c r="U68" s="137"/>
      <c r="V68" s="137"/>
      <c r="W68" s="137"/>
      <c r="X68" s="132"/>
      <c r="Y68" s="136"/>
      <c r="Z68" s="132"/>
      <c r="AA68" s="137"/>
      <c r="AB68" s="132"/>
      <c r="AC68" s="132"/>
      <c r="AD68" s="137"/>
      <c r="AE68" s="136"/>
      <c r="AF68" s="136"/>
      <c r="AG68" s="136"/>
      <c r="AH68" s="114"/>
      <c r="AI68" s="3"/>
      <c r="AJ68" s="163"/>
      <c r="AK68" s="141"/>
      <c r="AL68" s="3"/>
      <c r="AM68" s="3"/>
      <c r="AN68" s="3"/>
      <c r="AO68" s="3"/>
    </row>
    <row r="69" spans="1:41" ht="11.25" customHeight="1">
      <c r="A69" s="40"/>
      <c r="B69" s="132"/>
      <c r="C69" s="57"/>
      <c r="D69" s="57"/>
      <c r="E69" s="57"/>
      <c r="F69" s="57"/>
      <c r="G69" s="57"/>
      <c r="H69" s="57"/>
      <c r="I69" s="57"/>
      <c r="J69" s="102"/>
      <c r="K69" s="57"/>
      <c r="L69" s="57"/>
      <c r="M69" s="65"/>
      <c r="N69" s="65"/>
      <c r="O69" s="65"/>
      <c r="P69" s="65"/>
      <c r="Q69" s="65"/>
      <c r="R69" s="57"/>
      <c r="S69" s="57"/>
      <c r="T69" s="132"/>
      <c r="U69" s="132"/>
      <c r="V69" s="132"/>
      <c r="W69" s="132"/>
      <c r="X69" s="132"/>
      <c r="Y69" s="132"/>
      <c r="Z69" s="132"/>
      <c r="AA69" s="137"/>
      <c r="AB69" s="132"/>
      <c r="AC69" s="132"/>
      <c r="AD69" s="137"/>
      <c r="AE69" s="132"/>
      <c r="AF69" s="132"/>
      <c r="AG69" s="132"/>
      <c r="AH69" s="57"/>
      <c r="AJ69" s="163"/>
      <c r="AK69" s="141"/>
      <c r="AL69" s="3"/>
      <c r="AM69" s="32"/>
      <c r="AN69" s="141"/>
    </row>
    <row r="70" spans="1:41" ht="11.25" customHeight="1">
      <c r="A70" s="40"/>
      <c r="B70" s="114"/>
      <c r="C70" s="49"/>
      <c r="D70" s="40"/>
      <c r="E70" s="40"/>
      <c r="F70" s="40"/>
      <c r="G70" s="40"/>
      <c r="H70" s="40"/>
      <c r="I70" s="45"/>
      <c r="J70" s="119"/>
      <c r="K70" s="51"/>
      <c r="L70" s="45"/>
      <c r="M70" s="143"/>
      <c r="N70" s="143"/>
      <c r="O70" s="143"/>
      <c r="P70" s="143"/>
      <c r="Q70" s="143"/>
      <c r="R70" s="45"/>
      <c r="T70" s="137"/>
      <c r="U70" s="137"/>
      <c r="V70" s="137"/>
      <c r="W70" s="137"/>
      <c r="X70" s="132"/>
      <c r="Y70" s="136"/>
      <c r="Z70" s="132"/>
      <c r="AA70" s="137"/>
      <c r="AB70" s="132"/>
      <c r="AC70" s="132"/>
      <c r="AD70" s="137"/>
      <c r="AE70" s="136"/>
      <c r="AF70" s="136"/>
      <c r="AG70" s="136"/>
      <c r="AH70" s="104"/>
      <c r="AJ70" s="3"/>
      <c r="AL70" s="3"/>
      <c r="AM70" s="14"/>
      <c r="AN70" s="3"/>
    </row>
    <row r="71" spans="1:41" ht="11.25" customHeight="1">
      <c r="A71" s="40"/>
      <c r="B71" s="114"/>
      <c r="C71" s="49"/>
      <c r="D71" s="40"/>
      <c r="E71" s="40"/>
      <c r="F71" s="40"/>
      <c r="G71" s="40"/>
      <c r="H71" s="40"/>
      <c r="I71" s="45"/>
      <c r="J71" s="49"/>
      <c r="K71" s="40"/>
      <c r="L71" s="45"/>
      <c r="M71" s="143"/>
      <c r="N71" s="143"/>
      <c r="O71" s="143"/>
      <c r="P71" s="143"/>
      <c r="Q71" s="143"/>
      <c r="R71" s="45"/>
      <c r="S71" s="45"/>
      <c r="T71" s="137"/>
      <c r="U71" s="137"/>
      <c r="V71" s="137"/>
      <c r="W71" s="137"/>
      <c r="X71" s="132"/>
      <c r="Y71" s="136"/>
      <c r="Z71" s="132"/>
      <c r="AA71" s="137"/>
      <c r="AB71" s="132"/>
      <c r="AC71" s="132"/>
      <c r="AD71" s="137"/>
      <c r="AE71" s="136"/>
      <c r="AF71" s="136"/>
      <c r="AG71" s="136"/>
      <c r="AH71" s="104"/>
      <c r="AJ71" s="29"/>
      <c r="AK71" s="15"/>
      <c r="AL71" s="3"/>
      <c r="AM71" s="29"/>
      <c r="AN71" s="15"/>
    </row>
    <row r="72" spans="1:41" ht="12" customHeight="1">
      <c r="A72" s="57"/>
      <c r="B72" s="114"/>
      <c r="C72" s="49"/>
      <c r="D72" s="40"/>
      <c r="E72" s="40"/>
      <c r="F72" s="40"/>
      <c r="G72" s="40"/>
      <c r="H72" s="40"/>
      <c r="I72" s="45"/>
      <c r="J72" s="49"/>
      <c r="K72" s="40"/>
      <c r="L72" s="49"/>
      <c r="M72" s="143"/>
      <c r="N72" s="143"/>
      <c r="O72" s="143"/>
      <c r="P72" s="143"/>
      <c r="Q72" s="143"/>
      <c r="R72" s="45"/>
      <c r="S72" s="45"/>
      <c r="T72" s="137"/>
      <c r="U72" s="137"/>
      <c r="V72" s="137"/>
      <c r="W72" s="137"/>
      <c r="X72" s="132"/>
      <c r="Y72" s="136"/>
      <c r="Z72" s="132"/>
      <c r="AA72" s="137"/>
      <c r="AB72" s="132"/>
      <c r="AC72" s="132"/>
      <c r="AD72" s="137"/>
      <c r="AE72" s="136"/>
      <c r="AF72" s="136"/>
      <c r="AG72" s="136"/>
      <c r="AH72" s="104"/>
      <c r="AJ72" s="29"/>
      <c r="AK72" s="15"/>
      <c r="AL72" s="3"/>
      <c r="AM72" s="29"/>
      <c r="AN72" s="15"/>
    </row>
    <row r="73" spans="1:41" ht="13">
      <c r="A73" s="40"/>
      <c r="B73" s="114"/>
      <c r="C73" s="49"/>
      <c r="D73" s="40"/>
      <c r="E73" s="40"/>
      <c r="F73" s="40"/>
      <c r="G73" s="40"/>
      <c r="H73" s="40"/>
      <c r="I73" s="45"/>
      <c r="J73" s="49"/>
      <c r="K73" s="49"/>
      <c r="L73" s="49"/>
      <c r="M73" s="5"/>
      <c r="N73" s="5"/>
      <c r="O73" s="143"/>
      <c r="P73" s="143"/>
      <c r="Q73" s="143"/>
      <c r="R73" s="45"/>
      <c r="S73" s="45"/>
      <c r="T73" s="137"/>
      <c r="U73" s="137"/>
      <c r="V73" s="137"/>
      <c r="W73" s="137"/>
      <c r="X73" s="132"/>
      <c r="Y73" s="136"/>
      <c r="Z73" s="132"/>
      <c r="AA73" s="137"/>
      <c r="AB73" s="132"/>
      <c r="AC73" s="132"/>
      <c r="AD73" s="137"/>
      <c r="AE73" s="136"/>
      <c r="AF73" s="136"/>
      <c r="AG73" s="136"/>
      <c r="AH73" s="115"/>
      <c r="AJ73" s="29"/>
      <c r="AK73" s="15"/>
      <c r="AL73" s="3"/>
      <c r="AM73" s="29"/>
      <c r="AN73" s="15"/>
    </row>
    <row r="74" spans="1:41" ht="13">
      <c r="A74" s="48"/>
      <c r="B74" s="114"/>
      <c r="C74" s="49"/>
      <c r="D74" s="40"/>
      <c r="E74" s="40"/>
      <c r="F74" s="40"/>
      <c r="G74" s="40"/>
      <c r="H74" s="40"/>
      <c r="I74" s="45"/>
      <c r="J74" s="49"/>
      <c r="K74" s="49"/>
      <c r="L74" s="49"/>
      <c r="M74" s="5"/>
      <c r="N74" s="5"/>
      <c r="O74" s="143"/>
      <c r="P74" s="143"/>
      <c r="Q74" s="143"/>
      <c r="R74" s="45"/>
      <c r="S74" s="45"/>
      <c r="T74" s="137"/>
      <c r="U74" s="137"/>
      <c r="V74" s="137"/>
      <c r="W74" s="137"/>
      <c r="X74" s="132"/>
      <c r="Y74" s="136"/>
      <c r="Z74" s="132"/>
      <c r="AA74" s="137"/>
      <c r="AB74" s="132"/>
      <c r="AC74" s="132"/>
      <c r="AD74" s="137"/>
      <c r="AE74" s="136"/>
      <c r="AF74" s="136"/>
      <c r="AG74" s="136"/>
      <c r="AH74" s="115"/>
      <c r="AI74" s="3"/>
      <c r="AJ74" s="29"/>
      <c r="AK74" s="15"/>
      <c r="AL74" s="3"/>
      <c r="AM74" s="3"/>
      <c r="AN74" s="15"/>
    </row>
    <row r="75" spans="1:41" ht="13">
      <c r="A75" s="48"/>
      <c r="B75" s="114"/>
      <c r="C75" s="49"/>
      <c r="D75" s="40"/>
      <c r="E75" s="40"/>
      <c r="F75" s="40"/>
      <c r="G75" s="40"/>
      <c r="H75" s="40"/>
      <c r="I75" s="45"/>
      <c r="J75" s="49"/>
      <c r="K75" s="40"/>
      <c r="L75" s="45"/>
      <c r="M75" s="143"/>
      <c r="N75" s="143"/>
      <c r="O75" s="143"/>
      <c r="P75" s="143"/>
      <c r="Q75" s="143"/>
      <c r="R75" s="45"/>
      <c r="S75" s="45"/>
      <c r="T75" s="137"/>
      <c r="U75" s="137"/>
      <c r="V75" s="137"/>
      <c r="W75" s="137"/>
      <c r="X75" s="132"/>
      <c r="Y75" s="136"/>
      <c r="Z75" s="132"/>
      <c r="AA75" s="137"/>
      <c r="AB75" s="132"/>
      <c r="AC75" s="132"/>
      <c r="AD75" s="137"/>
      <c r="AE75" s="136"/>
      <c r="AF75" s="136"/>
      <c r="AG75" s="136"/>
      <c r="AH75" s="115"/>
      <c r="AI75" s="3"/>
      <c r="AJ75" s="29"/>
      <c r="AK75" s="15"/>
      <c r="AL75" s="3"/>
      <c r="AM75" s="29"/>
      <c r="AN75" s="15"/>
    </row>
    <row r="76" spans="1:41" ht="13">
      <c r="A76" s="40"/>
      <c r="B76" s="114"/>
      <c r="C76" s="49"/>
      <c r="D76" s="40"/>
      <c r="E76" s="40"/>
      <c r="F76" s="40"/>
      <c r="G76" s="40"/>
      <c r="H76" s="40"/>
      <c r="I76" s="45"/>
      <c r="J76" s="49"/>
      <c r="K76" s="40"/>
      <c r="L76" s="45"/>
      <c r="M76" s="143"/>
      <c r="N76" s="143"/>
      <c r="O76" s="143"/>
      <c r="P76" s="143"/>
      <c r="Q76" s="143"/>
      <c r="R76" s="45"/>
      <c r="S76" s="45"/>
      <c r="T76" s="137"/>
      <c r="U76" s="137"/>
      <c r="V76" s="137"/>
      <c r="W76" s="137"/>
      <c r="X76" s="132"/>
      <c r="Y76" s="136"/>
      <c r="Z76" s="132"/>
      <c r="AA76" s="137"/>
      <c r="AB76" s="132"/>
      <c r="AC76" s="132"/>
      <c r="AD76" s="137"/>
      <c r="AE76" s="136"/>
      <c r="AF76" s="136"/>
      <c r="AG76" s="136"/>
      <c r="AH76" s="104"/>
      <c r="AI76" s="3"/>
      <c r="AJ76" s="29"/>
      <c r="AK76" s="15"/>
      <c r="AL76" s="3"/>
      <c r="AM76" s="29"/>
      <c r="AN76" s="15"/>
    </row>
    <row r="77" spans="1:41" ht="13">
      <c r="A77" s="48"/>
      <c r="B77" s="114"/>
      <c r="C77" s="49"/>
      <c r="D77" s="40"/>
      <c r="E77" s="40"/>
      <c r="F77" s="40"/>
      <c r="G77" s="40"/>
      <c r="H77" s="40"/>
      <c r="I77" s="45"/>
      <c r="J77" s="49"/>
      <c r="K77" s="40"/>
      <c r="L77" s="45"/>
      <c r="M77" s="143"/>
      <c r="N77" s="143"/>
      <c r="O77" s="143"/>
      <c r="P77" s="143"/>
      <c r="Q77" s="143"/>
      <c r="R77" s="45"/>
      <c r="S77" s="45"/>
      <c r="T77" s="137"/>
      <c r="U77" s="137"/>
      <c r="V77" s="137"/>
      <c r="W77" s="137"/>
      <c r="X77" s="132"/>
      <c r="Y77" s="136"/>
      <c r="Z77" s="132"/>
      <c r="AA77" s="137"/>
      <c r="AB77" s="132"/>
      <c r="AC77" s="132"/>
      <c r="AD77" s="137"/>
      <c r="AE77" s="136"/>
      <c r="AF77" s="136"/>
      <c r="AG77" s="136"/>
      <c r="AH77" s="57"/>
      <c r="AJ77" s="29"/>
      <c r="AK77" s="15"/>
      <c r="AL77" s="3"/>
      <c r="AM77" s="29"/>
      <c r="AN77" s="15"/>
    </row>
    <row r="78" spans="1:41" ht="13">
      <c r="A78" s="40"/>
      <c r="B78" s="115"/>
      <c r="C78" s="49"/>
      <c r="D78" s="40"/>
      <c r="E78" s="40"/>
      <c r="F78" s="40"/>
      <c r="G78" s="40"/>
      <c r="H78" s="52"/>
      <c r="I78" s="44"/>
      <c r="J78" s="49"/>
      <c r="K78" s="40"/>
      <c r="L78" s="45"/>
      <c r="M78" s="143"/>
      <c r="N78" s="143"/>
      <c r="O78" s="143"/>
      <c r="P78" s="143"/>
      <c r="Q78" s="143"/>
      <c r="R78" s="45"/>
      <c r="S78" s="45"/>
      <c r="T78" s="137"/>
      <c r="U78" s="137"/>
      <c r="V78" s="137"/>
      <c r="W78" s="137"/>
      <c r="X78" s="132"/>
      <c r="Y78" s="136"/>
      <c r="Z78" s="132"/>
      <c r="AA78" s="137"/>
      <c r="AB78" s="132"/>
      <c r="AC78" s="132"/>
      <c r="AD78" s="137"/>
      <c r="AE78" s="136"/>
      <c r="AF78" s="136"/>
      <c r="AG78" s="136"/>
      <c r="AH78" s="115"/>
      <c r="AJ78" s="29"/>
      <c r="AK78" s="15"/>
      <c r="AL78" s="3"/>
      <c r="AM78" s="29"/>
      <c r="AN78" s="15"/>
    </row>
    <row r="79" spans="1:41" ht="13">
      <c r="A79" s="48"/>
      <c r="B79" s="115"/>
      <c r="C79" s="49"/>
      <c r="D79" s="40"/>
      <c r="E79" s="40"/>
      <c r="F79" s="40"/>
      <c r="G79" s="40"/>
      <c r="H79" s="40"/>
      <c r="I79" s="57"/>
      <c r="J79" s="49"/>
      <c r="K79" s="40"/>
      <c r="L79" s="45"/>
      <c r="M79" s="5"/>
      <c r="N79" s="5"/>
      <c r="O79" s="143"/>
      <c r="P79" s="143"/>
      <c r="Q79" s="143"/>
      <c r="R79" s="45"/>
      <c r="S79" s="45"/>
      <c r="T79" s="137"/>
      <c r="U79" s="137"/>
      <c r="V79" s="137"/>
      <c r="W79" s="137"/>
      <c r="X79" s="132"/>
      <c r="Y79" s="136"/>
      <c r="Z79" s="132"/>
      <c r="AA79" s="137"/>
      <c r="AB79" s="132"/>
      <c r="AC79" s="132"/>
      <c r="AD79" s="137"/>
      <c r="AE79" s="136"/>
      <c r="AF79" s="136"/>
      <c r="AG79" s="136"/>
      <c r="AH79" s="115"/>
      <c r="AI79" s="3"/>
      <c r="AJ79" s="29"/>
      <c r="AK79" s="15"/>
      <c r="AL79" s="3"/>
      <c r="AM79" s="29"/>
      <c r="AN79" s="15"/>
    </row>
    <row r="80" spans="1:41" ht="13">
      <c r="A80" s="40"/>
      <c r="B80" s="115"/>
      <c r="C80" s="49"/>
      <c r="D80" s="40"/>
      <c r="E80" s="40"/>
      <c r="F80" s="40"/>
      <c r="G80" s="40"/>
      <c r="H80" s="52"/>
      <c r="I80" s="44"/>
      <c r="J80" s="49"/>
      <c r="K80" s="52"/>
      <c r="L80" s="45"/>
      <c r="M80" s="143"/>
      <c r="N80" s="143"/>
      <c r="O80" s="143"/>
      <c r="P80" s="143"/>
      <c r="Q80" s="143"/>
      <c r="R80" s="45"/>
      <c r="S80" s="45"/>
      <c r="T80" s="137"/>
      <c r="U80" s="137"/>
      <c r="V80" s="137"/>
      <c r="W80" s="137"/>
      <c r="X80" s="132"/>
      <c r="Y80" s="136"/>
      <c r="Z80" s="132"/>
      <c r="AA80" s="137"/>
      <c r="AB80" s="132"/>
      <c r="AC80" s="132"/>
      <c r="AD80" s="137"/>
      <c r="AE80" s="136"/>
      <c r="AF80" s="136"/>
      <c r="AG80" s="136"/>
      <c r="AH80" s="115"/>
      <c r="AJ80" s="17"/>
      <c r="AK80" s="3"/>
      <c r="AL80" s="3"/>
      <c r="AM80" s="14"/>
      <c r="AN80" s="3"/>
    </row>
    <row r="81" spans="1:40" ht="13">
      <c r="A81" s="40"/>
      <c r="B81" s="115"/>
      <c r="C81" s="49"/>
      <c r="D81" s="40"/>
      <c r="E81" s="40"/>
      <c r="F81" s="40"/>
      <c r="G81" s="40"/>
      <c r="H81" s="52"/>
      <c r="I81" s="44"/>
      <c r="J81" s="49"/>
      <c r="K81" s="40"/>
      <c r="L81" s="45"/>
      <c r="M81" s="143"/>
      <c r="N81" s="143"/>
      <c r="O81" s="143"/>
      <c r="P81" s="143"/>
      <c r="Q81" s="143"/>
      <c r="R81" s="45"/>
      <c r="S81" s="45"/>
      <c r="T81" s="137"/>
      <c r="U81" s="137"/>
      <c r="V81" s="137"/>
      <c r="W81" s="137"/>
      <c r="X81" s="132"/>
      <c r="Y81" s="136"/>
      <c r="Z81" s="132"/>
      <c r="AA81" s="137"/>
      <c r="AB81" s="132"/>
      <c r="AC81" s="132"/>
      <c r="AD81" s="137"/>
      <c r="AE81" s="136"/>
      <c r="AF81" s="136"/>
      <c r="AG81" s="136"/>
      <c r="AH81" s="115"/>
      <c r="AJ81" s="92"/>
      <c r="AK81" s="139"/>
      <c r="AL81" s="3"/>
      <c r="AM81" s="92"/>
      <c r="AN81" s="139"/>
    </row>
    <row r="82" spans="1:40" ht="13">
      <c r="A82" s="48"/>
      <c r="B82" s="115"/>
      <c r="C82" s="49"/>
      <c r="D82" s="40"/>
      <c r="E82" s="40"/>
      <c r="F82" s="40"/>
      <c r="G82" s="40"/>
      <c r="H82" s="40"/>
      <c r="I82" s="45"/>
      <c r="J82" s="49"/>
      <c r="K82" s="40"/>
      <c r="L82" s="45"/>
      <c r="M82" s="143"/>
      <c r="N82" s="143"/>
      <c r="O82" s="143"/>
      <c r="P82" s="143"/>
      <c r="Q82" s="143"/>
      <c r="R82" s="45"/>
      <c r="S82" s="45"/>
      <c r="T82" s="137"/>
      <c r="U82" s="137"/>
      <c r="V82" s="137"/>
      <c r="W82" s="137"/>
      <c r="X82" s="132"/>
      <c r="Y82" s="136"/>
      <c r="Z82" s="132"/>
      <c r="AA82" s="137"/>
      <c r="AB82" s="132"/>
      <c r="AC82" s="132"/>
      <c r="AD82" s="137"/>
      <c r="AE82" s="136"/>
      <c r="AF82" s="136"/>
      <c r="AG82" s="136"/>
      <c r="AH82" s="115"/>
      <c r="AJ82" s="92"/>
      <c r="AK82" s="141"/>
      <c r="AL82" s="3"/>
      <c r="AM82" s="92"/>
      <c r="AN82" s="141"/>
    </row>
    <row r="83" spans="1:40" ht="13">
      <c r="A83" s="48"/>
      <c r="B83" s="115"/>
      <c r="C83" s="48"/>
      <c r="D83" s="48"/>
      <c r="E83" s="48"/>
      <c r="F83" s="48"/>
      <c r="G83" s="48"/>
      <c r="H83" s="48"/>
      <c r="I83" s="57"/>
      <c r="J83" s="49"/>
      <c r="K83" s="40"/>
      <c r="L83" s="57"/>
      <c r="M83" s="65"/>
      <c r="N83" s="65"/>
      <c r="O83" s="65"/>
      <c r="P83" s="65"/>
      <c r="Q83" s="65"/>
      <c r="R83" s="57"/>
      <c r="S83" s="57"/>
      <c r="T83" s="57"/>
      <c r="U83" s="57"/>
      <c r="V83" s="57"/>
      <c r="W83" s="57"/>
      <c r="X83" s="57"/>
      <c r="Y83" s="57"/>
      <c r="Z83" s="57"/>
      <c r="AA83" s="45"/>
      <c r="AB83" s="57"/>
      <c r="AC83" s="57"/>
      <c r="AD83" s="45"/>
      <c r="AE83" s="57"/>
      <c r="AF83" s="57"/>
      <c r="AG83" s="57"/>
      <c r="AH83" s="57"/>
      <c r="AJ83" s="14"/>
      <c r="AK83" s="3"/>
      <c r="AL83" s="3"/>
      <c r="AM83" s="14"/>
      <c r="AN83" s="3"/>
    </row>
    <row r="84" spans="1:40" ht="13">
      <c r="A84" s="16"/>
      <c r="B84" s="29"/>
      <c r="C84" s="15"/>
      <c r="D84" s="16"/>
      <c r="E84" s="16"/>
      <c r="F84" s="16"/>
      <c r="G84" s="16"/>
      <c r="H84" s="21"/>
      <c r="I84" s="5"/>
      <c r="J84" s="15"/>
      <c r="K84" s="16"/>
      <c r="L84" s="3"/>
      <c r="M84" s="143"/>
      <c r="N84" s="143"/>
      <c r="O84" s="143"/>
      <c r="P84" s="143"/>
      <c r="Q84" s="143"/>
      <c r="R84" s="16"/>
      <c r="S84" s="29"/>
      <c r="T84" s="143"/>
      <c r="U84" s="143"/>
      <c r="V84" s="143"/>
      <c r="W84" s="143"/>
      <c r="X84" s="65"/>
      <c r="Y84" s="5"/>
      <c r="Z84" s="65"/>
      <c r="AA84" s="143"/>
      <c r="AB84" s="65"/>
      <c r="AC84" s="65"/>
      <c r="AD84" s="143"/>
      <c r="AE84" s="5"/>
      <c r="AF84" s="5"/>
      <c r="AG84" s="5"/>
      <c r="AH84" s="29"/>
      <c r="AJ84" s="29"/>
      <c r="AK84" s="15"/>
      <c r="AL84" s="3"/>
      <c r="AM84" s="29"/>
      <c r="AN84" s="15"/>
    </row>
    <row r="85" spans="1:40" ht="13">
      <c r="A85" s="16"/>
      <c r="B85" s="29"/>
      <c r="C85" s="15"/>
      <c r="D85" s="16"/>
      <c r="E85" s="16"/>
      <c r="F85" s="16"/>
      <c r="G85" s="16"/>
      <c r="H85" s="21"/>
      <c r="I85" s="5"/>
      <c r="J85" s="15"/>
      <c r="K85" s="16"/>
      <c r="L85" s="3"/>
      <c r="M85" s="143"/>
      <c r="N85" s="143"/>
      <c r="O85" s="143"/>
      <c r="P85" s="143"/>
      <c r="Q85" s="143"/>
      <c r="R85" s="16"/>
      <c r="S85" s="29"/>
      <c r="T85" s="3"/>
      <c r="U85" s="3"/>
      <c r="V85" s="3"/>
      <c r="W85" s="3"/>
      <c r="Y85" s="5"/>
      <c r="AE85" s="5"/>
      <c r="AF85" s="5"/>
      <c r="AG85" s="5"/>
      <c r="AH85" s="29"/>
      <c r="AJ85" s="29"/>
      <c r="AK85" s="15"/>
      <c r="AL85" s="3"/>
      <c r="AM85" s="29"/>
      <c r="AN85" s="15"/>
    </row>
    <row r="86" spans="1:40" ht="13">
      <c r="A86" s="16"/>
      <c r="B86" s="29"/>
      <c r="C86" s="15"/>
      <c r="D86" s="16"/>
      <c r="E86" s="16"/>
      <c r="F86" s="16"/>
      <c r="G86" s="16"/>
      <c r="H86" s="21"/>
      <c r="I86" s="5"/>
      <c r="J86" s="15"/>
      <c r="K86" s="16"/>
      <c r="L86" s="3"/>
      <c r="M86" s="143"/>
      <c r="N86" s="143"/>
      <c r="O86" s="143"/>
      <c r="P86" s="143"/>
      <c r="Q86" s="143"/>
      <c r="R86" s="16"/>
      <c r="S86" s="29"/>
      <c r="T86" s="3"/>
      <c r="U86" s="3"/>
      <c r="V86" s="3"/>
      <c r="W86" s="3"/>
      <c r="Y86" s="5"/>
      <c r="AE86" s="5"/>
      <c r="AF86" s="5"/>
      <c r="AG86" s="5"/>
      <c r="AH86" s="29"/>
      <c r="AJ86" s="29"/>
      <c r="AK86" s="15"/>
      <c r="AL86" s="3"/>
      <c r="AM86" s="29"/>
      <c r="AN86" s="15"/>
    </row>
    <row r="87" spans="1:40" ht="13">
      <c r="B87" s="164"/>
      <c r="C87" s="36"/>
      <c r="D87" s="35"/>
      <c r="E87" s="16"/>
      <c r="F87" s="35"/>
      <c r="G87" s="16"/>
      <c r="H87" s="35"/>
      <c r="I87" s="165"/>
      <c r="J87" s="36"/>
      <c r="K87" s="35"/>
      <c r="L87" s="3"/>
      <c r="M87" s="5"/>
      <c r="N87" s="5"/>
      <c r="O87" s="143"/>
      <c r="P87" s="143"/>
      <c r="Q87" s="143"/>
      <c r="R87" s="16"/>
      <c r="S87" s="164"/>
      <c r="T87" s="165"/>
      <c r="U87" s="165"/>
      <c r="V87" s="165"/>
      <c r="W87" s="165"/>
      <c r="X87" s="166"/>
      <c r="Y87" s="167"/>
      <c r="Z87" s="166"/>
      <c r="AA87" s="165"/>
      <c r="AB87" s="166"/>
      <c r="AC87" s="166"/>
      <c r="AD87" s="165"/>
      <c r="AE87" s="167"/>
      <c r="AF87" s="167"/>
      <c r="AG87" s="167"/>
      <c r="AH87" s="164"/>
      <c r="AJ87" s="29"/>
      <c r="AK87" s="15"/>
      <c r="AL87" s="3"/>
      <c r="AM87" s="29"/>
      <c r="AN87" s="15"/>
    </row>
    <row r="88" spans="1:40" ht="13">
      <c r="B88" s="114"/>
      <c r="C88" s="119"/>
      <c r="D88" s="51"/>
      <c r="E88" s="49"/>
      <c r="F88" s="51"/>
      <c r="G88" s="49"/>
      <c r="H88" s="147"/>
      <c r="I88" s="168"/>
      <c r="J88" s="119"/>
      <c r="K88" s="40"/>
      <c r="L88" s="135"/>
      <c r="M88" s="5"/>
      <c r="N88" s="135"/>
      <c r="O88" s="167"/>
      <c r="P88" s="137"/>
      <c r="Q88" s="137"/>
      <c r="R88" s="137"/>
      <c r="S88" s="115"/>
      <c r="T88" s="45"/>
      <c r="U88" s="45"/>
      <c r="V88" s="45"/>
      <c r="W88" s="45"/>
      <c r="X88" s="57"/>
      <c r="Y88" s="44"/>
      <c r="Z88" s="57"/>
      <c r="AA88" s="45"/>
      <c r="AB88" s="57"/>
      <c r="AC88" s="57"/>
      <c r="AD88" s="45"/>
      <c r="AE88" s="44"/>
      <c r="AF88" s="44"/>
      <c r="AG88" s="44"/>
      <c r="AH88" s="114"/>
      <c r="AJ88" s="29"/>
      <c r="AK88" s="15"/>
      <c r="AL88" s="3"/>
      <c r="AM88" s="29"/>
      <c r="AN88" s="15"/>
    </row>
    <row r="89" spans="1:40" ht="13">
      <c r="B89" s="115"/>
      <c r="C89" s="49"/>
      <c r="D89" s="40"/>
      <c r="E89" s="44"/>
      <c r="F89" s="40"/>
      <c r="G89" s="44"/>
      <c r="H89" s="40"/>
      <c r="I89" s="45"/>
      <c r="J89" s="78"/>
      <c r="K89" s="52"/>
      <c r="L89" s="143"/>
      <c r="M89" s="5"/>
      <c r="N89" s="143"/>
      <c r="O89" s="5"/>
      <c r="P89" s="5"/>
      <c r="Q89" s="5"/>
      <c r="R89" s="40"/>
      <c r="S89" s="115"/>
      <c r="T89" s="45"/>
      <c r="U89" s="45"/>
      <c r="V89" s="45"/>
      <c r="W89" s="45"/>
      <c r="X89" s="57"/>
      <c r="Y89" s="44"/>
      <c r="Z89" s="57"/>
      <c r="AA89" s="45"/>
      <c r="AB89" s="57"/>
      <c r="AC89" s="57"/>
      <c r="AD89" s="45"/>
      <c r="AE89" s="44"/>
      <c r="AF89" s="44"/>
      <c r="AG89" s="44"/>
      <c r="AH89" s="115"/>
      <c r="AJ89" s="29"/>
      <c r="AK89" s="15"/>
      <c r="AL89" s="3"/>
      <c r="AM89" s="29"/>
      <c r="AN89" s="15"/>
    </row>
    <row r="90" spans="1:40" ht="13">
      <c r="A90" s="40"/>
      <c r="B90" s="115"/>
      <c r="C90" s="49"/>
      <c r="D90" s="40"/>
      <c r="E90" s="40"/>
      <c r="F90" s="40"/>
      <c r="G90" s="40"/>
      <c r="H90" s="52"/>
      <c r="I90" s="44"/>
      <c r="J90" s="49"/>
      <c r="K90" s="51"/>
      <c r="L90" s="143"/>
      <c r="M90" s="143"/>
      <c r="N90" s="143"/>
      <c r="O90" s="143"/>
      <c r="P90" s="143"/>
      <c r="Q90" s="143"/>
      <c r="R90" s="40"/>
      <c r="S90" s="115"/>
      <c r="T90" s="45"/>
      <c r="U90" s="45"/>
      <c r="V90" s="45"/>
      <c r="W90" s="45"/>
      <c r="X90" s="57"/>
      <c r="Y90" s="44"/>
      <c r="Z90" s="57"/>
      <c r="AA90" s="45"/>
      <c r="AB90" s="57"/>
      <c r="AC90" s="57"/>
      <c r="AD90" s="45"/>
      <c r="AE90" s="44"/>
      <c r="AF90" s="44"/>
      <c r="AG90" s="44"/>
      <c r="AH90" s="115"/>
      <c r="AJ90" s="29"/>
      <c r="AK90" s="15"/>
      <c r="AL90" s="3"/>
      <c r="AM90" s="29"/>
      <c r="AN90" s="15"/>
    </row>
    <row r="91" spans="1:40" ht="13">
      <c r="A91" s="40"/>
      <c r="B91" s="115"/>
      <c r="C91" s="49"/>
      <c r="D91" s="40"/>
      <c r="E91" s="40"/>
      <c r="F91" s="40"/>
      <c r="G91" s="40"/>
      <c r="H91" s="52"/>
      <c r="I91" s="44"/>
      <c r="J91" s="49"/>
      <c r="K91" s="40"/>
      <c r="L91" s="143"/>
      <c r="M91" s="143"/>
      <c r="N91" s="143"/>
      <c r="O91" s="143"/>
      <c r="P91" s="143"/>
      <c r="Q91" s="143"/>
      <c r="R91" s="40"/>
      <c r="S91" s="115"/>
      <c r="T91" s="45"/>
      <c r="U91" s="45"/>
      <c r="V91" s="45"/>
      <c r="W91" s="45"/>
      <c r="X91" s="57"/>
      <c r="Y91" s="44"/>
      <c r="Z91" s="57"/>
      <c r="AA91" s="45"/>
      <c r="AB91" s="57"/>
      <c r="AC91" s="57"/>
      <c r="AD91" s="45"/>
      <c r="AE91" s="44"/>
      <c r="AF91" s="44"/>
      <c r="AG91" s="44"/>
      <c r="AH91" s="115"/>
      <c r="AJ91" s="29"/>
      <c r="AK91" s="15"/>
      <c r="AL91" s="3"/>
      <c r="AM91" s="29"/>
      <c r="AN91" s="15"/>
    </row>
    <row r="92" spans="1:40" ht="13">
      <c r="B92" s="114"/>
      <c r="C92" s="49"/>
      <c r="D92" s="51"/>
      <c r="E92" s="40"/>
      <c r="F92" s="51"/>
      <c r="G92" s="40"/>
      <c r="H92" s="147"/>
      <c r="I92" s="136"/>
      <c r="J92" s="119"/>
      <c r="K92" s="40"/>
      <c r="L92" s="135"/>
      <c r="M92" s="5"/>
      <c r="N92" s="167"/>
      <c r="O92" s="167"/>
      <c r="P92" s="135"/>
      <c r="Q92" s="167"/>
      <c r="R92" s="137"/>
      <c r="S92" s="115"/>
      <c r="T92" s="45"/>
      <c r="U92" s="45"/>
      <c r="V92" s="45"/>
      <c r="W92" s="45"/>
      <c r="X92" s="57"/>
      <c r="Y92" s="44"/>
      <c r="Z92" s="57"/>
      <c r="AA92" s="45"/>
      <c r="AB92" s="57"/>
      <c r="AC92" s="57"/>
      <c r="AD92" s="45"/>
      <c r="AE92" s="44"/>
      <c r="AF92" s="44"/>
      <c r="AG92" s="44"/>
      <c r="AH92" s="115"/>
      <c r="AJ92" s="29"/>
      <c r="AK92" s="15"/>
      <c r="AL92" s="3"/>
      <c r="AM92" s="29"/>
      <c r="AN92" s="15"/>
    </row>
    <row r="93" spans="1:40" ht="13">
      <c r="AE93" s="169"/>
      <c r="AJ93" s="14"/>
      <c r="AK93" s="3"/>
      <c r="AL93" s="3"/>
      <c r="AM93" s="29"/>
      <c r="AN93" s="15"/>
    </row>
    <row r="94" spans="1:40" ht="13">
      <c r="AE94" s="169"/>
      <c r="AJ94" s="92"/>
      <c r="AK94" s="139"/>
      <c r="AL94" s="3"/>
      <c r="AM94" s="29"/>
      <c r="AN94" s="15"/>
    </row>
    <row r="95" spans="1:40" ht="13">
      <c r="AE95" s="169"/>
      <c r="AJ95" s="92"/>
      <c r="AK95" s="141"/>
      <c r="AL95" s="3"/>
      <c r="AM95" s="29"/>
      <c r="AN95" s="15"/>
    </row>
    <row r="96" spans="1:40" ht="13">
      <c r="AE96" s="169"/>
      <c r="AJ96" s="14"/>
      <c r="AK96" s="3"/>
      <c r="AL96" s="3"/>
      <c r="AM96" s="14"/>
      <c r="AN96" s="3"/>
    </row>
    <row r="97" spans="31:40" ht="13">
      <c r="AE97" s="169"/>
      <c r="AJ97" s="29"/>
      <c r="AK97" s="15"/>
      <c r="AL97" s="3"/>
      <c r="AM97" s="92"/>
      <c r="AN97" s="139"/>
    </row>
    <row r="98" spans="31:40" ht="13">
      <c r="AE98" s="169"/>
      <c r="AJ98" s="29"/>
      <c r="AK98" s="15"/>
      <c r="AL98" s="3"/>
      <c r="AM98" s="92"/>
      <c r="AN98" s="141"/>
    </row>
    <row r="99" spans="31:40" ht="13">
      <c r="AE99" s="169"/>
      <c r="AJ99" s="29"/>
      <c r="AK99" s="15"/>
      <c r="AL99" s="3"/>
      <c r="AM99" s="14"/>
      <c r="AN99" s="3"/>
    </row>
    <row r="100" spans="31:40">
      <c r="AE100" s="169"/>
      <c r="AJ100" s="29"/>
      <c r="AK100" s="15"/>
      <c r="AL100" s="3"/>
      <c r="AM100" s="29"/>
      <c r="AN100" s="160"/>
    </row>
    <row r="101" spans="31:40">
      <c r="AE101" s="169"/>
      <c r="AJ101" s="29"/>
      <c r="AK101" s="15"/>
      <c r="AL101" s="3"/>
      <c r="AM101" s="29"/>
      <c r="AN101" s="160"/>
    </row>
    <row r="102" spans="31:40">
      <c r="AE102" s="169"/>
      <c r="AJ102" s="29"/>
      <c r="AK102" s="15"/>
      <c r="AL102" s="3"/>
      <c r="AM102" s="29"/>
      <c r="AN102" s="15"/>
    </row>
    <row r="103" spans="31:40">
      <c r="AE103" s="169"/>
      <c r="AJ103" s="29"/>
      <c r="AK103" s="15"/>
      <c r="AL103" s="3"/>
      <c r="AM103" s="29"/>
      <c r="AN103" s="15"/>
    </row>
    <row r="104" spans="31:40">
      <c r="AJ104" s="29"/>
      <c r="AK104" s="15"/>
      <c r="AL104" s="3"/>
      <c r="AM104" s="29"/>
      <c r="AN104" s="15"/>
    </row>
    <row r="105" spans="31:40">
      <c r="AJ105" s="29"/>
      <c r="AK105" s="15"/>
      <c r="AL105" s="3"/>
      <c r="AM105" s="29"/>
      <c r="AN105" s="15"/>
    </row>
    <row r="106" spans="31:40">
      <c r="AJ106" s="29"/>
      <c r="AK106" s="15"/>
      <c r="AL106" s="3"/>
      <c r="AM106" s="29"/>
      <c r="AN106" s="15"/>
    </row>
    <row r="107" spans="31:40">
      <c r="AJ107" s="29"/>
      <c r="AK107" s="15"/>
      <c r="AL107" s="3"/>
      <c r="AM107" s="29"/>
      <c r="AN107" s="15"/>
    </row>
    <row r="108" spans="31:40" ht="13">
      <c r="AJ108" s="14"/>
      <c r="AK108" s="3"/>
      <c r="AL108" s="3"/>
      <c r="AM108" s="29"/>
      <c r="AN108" s="15"/>
    </row>
    <row r="109" spans="31:40" ht="13">
      <c r="AJ109" s="92"/>
      <c r="AK109" s="139"/>
      <c r="AL109" s="3"/>
      <c r="AM109" s="29"/>
      <c r="AN109" s="15"/>
    </row>
    <row r="110" spans="31:40" ht="13">
      <c r="AJ110" s="92"/>
      <c r="AK110" s="141"/>
      <c r="AL110" s="3"/>
      <c r="AM110" s="29"/>
      <c r="AN110" s="15"/>
    </row>
    <row r="111" spans="31:40" ht="13">
      <c r="AJ111" s="14"/>
      <c r="AK111" s="3"/>
      <c r="AL111" s="3"/>
      <c r="AM111" s="29"/>
      <c r="AN111" s="15"/>
    </row>
    <row r="112" spans="31:40">
      <c r="AJ112" s="29"/>
      <c r="AK112" s="15"/>
      <c r="AL112" s="3"/>
      <c r="AM112" s="29"/>
      <c r="AN112" s="15"/>
    </row>
    <row r="113" spans="36:40" ht="13">
      <c r="AJ113" s="29"/>
      <c r="AK113" s="15"/>
      <c r="AL113" s="3"/>
      <c r="AM113" s="14"/>
      <c r="AN113" s="3"/>
    </row>
    <row r="114" spans="36:40" ht="13">
      <c r="AJ114" s="29"/>
      <c r="AK114" s="15"/>
      <c r="AL114" s="3"/>
      <c r="AM114" s="92"/>
      <c r="AN114" s="139"/>
    </row>
    <row r="115" spans="36:40" ht="13">
      <c r="AJ115" s="29"/>
      <c r="AK115" s="15"/>
      <c r="AL115" s="3"/>
      <c r="AM115" s="92"/>
      <c r="AN115" s="141"/>
    </row>
    <row r="116" spans="36:40" ht="13">
      <c r="AJ116" s="29"/>
      <c r="AK116" s="15"/>
      <c r="AL116" s="3"/>
      <c r="AM116" s="14"/>
      <c r="AN116" s="3"/>
    </row>
    <row r="117" spans="36:40">
      <c r="AJ117" s="29"/>
      <c r="AK117" s="15"/>
      <c r="AL117" s="3"/>
      <c r="AM117" s="29"/>
      <c r="AN117" s="15"/>
    </row>
    <row r="118" spans="36:40">
      <c r="AJ118" s="29"/>
      <c r="AK118" s="15"/>
      <c r="AL118" s="3"/>
      <c r="AM118" s="29"/>
      <c r="AN118" s="15"/>
    </row>
    <row r="119" spans="36:40">
      <c r="AJ119" s="29"/>
      <c r="AK119" s="15"/>
      <c r="AL119" s="3"/>
      <c r="AM119" s="29"/>
      <c r="AN119" s="15"/>
    </row>
    <row r="120" spans="36:40">
      <c r="AJ120" s="29"/>
      <c r="AK120" s="15"/>
      <c r="AL120" s="3"/>
      <c r="AM120" s="29"/>
      <c r="AN120" s="15"/>
    </row>
    <row r="121" spans="36:40">
      <c r="AJ121" s="29"/>
      <c r="AK121" s="15"/>
      <c r="AL121" s="3"/>
      <c r="AM121" s="29"/>
      <c r="AN121" s="15"/>
    </row>
    <row r="122" spans="36:40">
      <c r="AJ122" s="29"/>
      <c r="AK122" s="15"/>
      <c r="AL122" s="3"/>
      <c r="AM122" s="29"/>
      <c r="AN122" s="15"/>
    </row>
    <row r="123" spans="36:40" ht="13">
      <c r="AJ123" s="14"/>
      <c r="AK123" s="3"/>
      <c r="AL123" s="3"/>
      <c r="AM123" s="29"/>
      <c r="AN123" s="15"/>
    </row>
    <row r="124" spans="36:40" ht="13">
      <c r="AJ124" s="92"/>
      <c r="AK124" s="139"/>
      <c r="AL124" s="3"/>
      <c r="AM124" s="29"/>
      <c r="AN124" s="15"/>
    </row>
    <row r="125" spans="36:40" ht="13">
      <c r="AJ125" s="92"/>
      <c r="AK125" s="141"/>
      <c r="AL125" s="3"/>
      <c r="AM125" s="29"/>
      <c r="AN125" s="15"/>
    </row>
    <row r="126" spans="36:40" ht="13">
      <c r="AJ126" s="14"/>
      <c r="AK126" s="3"/>
      <c r="AL126" s="3"/>
      <c r="AM126" s="29"/>
      <c r="AN126" s="15"/>
    </row>
    <row r="127" spans="36:40" ht="13">
      <c r="AJ127" s="29"/>
      <c r="AK127" s="15"/>
      <c r="AL127" s="3"/>
      <c r="AM127" s="14"/>
      <c r="AN127" s="3"/>
    </row>
    <row r="128" spans="36:40" ht="13">
      <c r="AJ128" s="29"/>
      <c r="AK128" s="15"/>
      <c r="AL128" s="3"/>
      <c r="AM128" s="138"/>
      <c r="AN128" s="139"/>
    </row>
    <row r="129" spans="36:40" ht="13">
      <c r="AJ129" s="29"/>
      <c r="AK129" s="15"/>
      <c r="AL129" s="3"/>
      <c r="AM129" s="138"/>
      <c r="AN129" s="141"/>
    </row>
    <row r="130" spans="36:40" ht="13">
      <c r="AJ130" s="29"/>
      <c r="AK130" s="15"/>
      <c r="AL130" s="3"/>
      <c r="AM130" s="14"/>
      <c r="AN130" s="3"/>
    </row>
    <row r="131" spans="36:40">
      <c r="AJ131" s="29"/>
      <c r="AK131" s="15"/>
      <c r="AL131" s="3"/>
      <c r="AM131" s="29"/>
      <c r="AN131" s="160"/>
    </row>
  </sheetData>
  <mergeCells count="31">
    <mergeCell ref="AJ109:AJ110"/>
    <mergeCell ref="AM114:AM115"/>
    <mergeCell ref="AJ124:AJ125"/>
    <mergeCell ref="AM128:AM129"/>
    <mergeCell ref="AJ66:AJ67"/>
    <mergeCell ref="AM66:AM67"/>
    <mergeCell ref="AJ81:AJ82"/>
    <mergeCell ref="AM81:AM82"/>
    <mergeCell ref="AJ94:AJ95"/>
    <mergeCell ref="AM97:AM98"/>
    <mergeCell ref="B31:B32"/>
    <mergeCell ref="S31:S32"/>
    <mergeCell ref="AH31:AH32"/>
    <mergeCell ref="AJ31:AJ32"/>
    <mergeCell ref="B42:B43"/>
    <mergeCell ref="S42:S43"/>
    <mergeCell ref="AH42:AH43"/>
    <mergeCell ref="AJ42:AJ43"/>
    <mergeCell ref="AJ9:AJ10"/>
    <mergeCell ref="AM9:AM10"/>
    <mergeCell ref="B20:B21"/>
    <mergeCell ref="S20:S21"/>
    <mergeCell ref="AH20:AH21"/>
    <mergeCell ref="AJ20:AJ21"/>
    <mergeCell ref="AM20:AM21"/>
    <mergeCell ref="H4:K4"/>
    <mergeCell ref="AA4:AD4"/>
    <mergeCell ref="AB6:AC6"/>
    <mergeCell ref="B9:B10"/>
    <mergeCell ref="S9:S10"/>
    <mergeCell ref="AH9:AH10"/>
  </mergeCells>
  <printOptions gridLines="1"/>
  <pageMargins left="0.19685039370078741" right="0" top="0.39370078740157483" bottom="0" header="0.31496062992125984" footer="0.19685039370078741"/>
  <pageSetup paperSize="9" scale="9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AF0C-2ADA-4BB5-BA03-73014B1254F0}">
  <sheetPr codeName="Blad2">
    <pageSetUpPr fitToPage="1"/>
  </sheetPr>
  <dimension ref="A1:BG132"/>
  <sheetViews>
    <sheetView zoomScale="140" zoomScaleNormal="140" workbookViewId="0">
      <pane xSplit="2" ySplit="3" topLeftCell="C5" activePane="bottomRight" state="frozen"/>
      <selection pane="topRight" activeCell="C1" sqref="C1"/>
      <selection pane="bottomLeft" activeCell="A4" sqref="A4"/>
      <selection pane="bottomRight" sqref="A1:XFD4"/>
    </sheetView>
  </sheetViews>
  <sheetFormatPr defaultRowHeight="12.5"/>
  <cols>
    <col min="1" max="1" width="4.1796875" customWidth="1"/>
    <col min="2" max="2" width="32.1796875" customWidth="1"/>
    <col min="3" max="3" width="10.26953125" hidden="1" customWidth="1"/>
    <col min="4" max="4" width="8.453125" customWidth="1"/>
    <col min="5" max="6" width="10.81640625" hidden="1" customWidth="1"/>
    <col min="7" max="7" width="5.54296875" bestFit="1" customWidth="1"/>
    <col min="8" max="8" width="3" customWidth="1"/>
    <col min="9" max="9" width="5.453125" bestFit="1" customWidth="1"/>
    <col min="10" max="10" width="5.90625" customWidth="1"/>
    <col min="11" max="13" width="5.7265625" customWidth="1"/>
    <col min="14" max="17" width="5.7265625" hidden="1" customWidth="1"/>
    <col min="18" max="31" width="6.7265625" hidden="1" customWidth="1"/>
    <col min="32" max="32" width="7.1796875" hidden="1" customWidth="1"/>
    <col min="33" max="33" width="0.1796875" hidden="1" customWidth="1"/>
    <col min="34" max="47" width="6.7265625" hidden="1" customWidth="1"/>
    <col min="48" max="48" width="6.26953125" hidden="1" customWidth="1"/>
    <col min="49" max="49" width="7" hidden="1" customWidth="1"/>
    <col min="50" max="52" width="6.26953125" hidden="1" customWidth="1"/>
    <col min="53" max="53" width="1.81640625" hidden="1" customWidth="1"/>
    <col min="54" max="54" width="21.7265625" customWidth="1"/>
    <col min="55" max="87" width="9.1796875" customWidth="1"/>
  </cols>
  <sheetData>
    <row r="1" spans="1:59" hidden="1"/>
    <row r="2" spans="1:59" ht="6" hidden="1" customHeight="1"/>
    <row r="3" spans="1:59" ht="6" hidden="1" customHeight="1">
      <c r="B3" s="4"/>
    </row>
    <row r="4" spans="1:59" ht="15" hidden="1" customHeight="1"/>
    <row r="5" spans="1:59" ht="29.25" customHeight="1">
      <c r="B5" s="85" t="s">
        <v>196</v>
      </c>
      <c r="C5" s="2"/>
      <c r="D5" s="65"/>
      <c r="E5" s="75"/>
      <c r="F5" s="75"/>
      <c r="G5" s="81"/>
      <c r="I5" s="75" t="s">
        <v>197</v>
      </c>
      <c r="J5" s="2"/>
      <c r="K5" s="1"/>
      <c r="M5" s="1"/>
      <c r="N5" s="75"/>
      <c r="O5" s="1"/>
      <c r="U5" s="75"/>
      <c r="AI5" s="118"/>
      <c r="AN5" s="96"/>
      <c r="AU5" s="96"/>
    </row>
    <row r="6" spans="1:59" ht="17.899999999999999" customHeight="1"/>
    <row r="7" spans="1:59" ht="15" customHeight="1">
      <c r="A7" s="48"/>
      <c r="B7" s="94" t="s">
        <v>198</v>
      </c>
      <c r="C7" s="119" t="s">
        <v>20</v>
      </c>
      <c r="D7" s="119" t="s">
        <v>199</v>
      </c>
      <c r="E7" s="119" t="s">
        <v>199</v>
      </c>
      <c r="F7" s="119" t="s">
        <v>199</v>
      </c>
      <c r="G7" s="51" t="s">
        <v>200</v>
      </c>
      <c r="H7" s="51"/>
      <c r="I7" s="40" t="s">
        <v>75</v>
      </c>
      <c r="J7" s="40" t="s">
        <v>49</v>
      </c>
      <c r="K7" s="40" t="s">
        <v>12</v>
      </c>
      <c r="L7" s="40" t="s">
        <v>13</v>
      </c>
      <c r="M7" s="40" t="s">
        <v>14</v>
      </c>
      <c r="N7" s="40" t="s">
        <v>15</v>
      </c>
      <c r="O7" s="40" t="s">
        <v>16</v>
      </c>
      <c r="P7" s="40" t="s">
        <v>17</v>
      </c>
      <c r="Q7" s="40" t="s">
        <v>18</v>
      </c>
      <c r="R7" s="40" t="s">
        <v>61</v>
      </c>
      <c r="S7" s="40" t="s">
        <v>62</v>
      </c>
      <c r="T7" s="87" t="s">
        <v>63</v>
      </c>
      <c r="U7" s="40" t="s">
        <v>64</v>
      </c>
      <c r="V7" s="40" t="s">
        <v>65</v>
      </c>
      <c r="W7" s="40" t="s">
        <v>66</v>
      </c>
      <c r="X7" s="40" t="s">
        <v>67</v>
      </c>
      <c r="Y7" s="40" t="s">
        <v>68</v>
      </c>
      <c r="Z7" s="40" t="s">
        <v>69</v>
      </c>
      <c r="AA7" s="40" t="s">
        <v>70</v>
      </c>
      <c r="AB7" s="40" t="s">
        <v>71</v>
      </c>
      <c r="AC7" s="40" t="s">
        <v>72</v>
      </c>
      <c r="AD7" s="40" t="s">
        <v>73</v>
      </c>
      <c r="AE7" s="40" t="s">
        <v>74</v>
      </c>
      <c r="AF7" s="87" t="s">
        <v>78</v>
      </c>
      <c r="AG7" s="87"/>
      <c r="AH7" s="40" t="s">
        <v>51</v>
      </c>
      <c r="AI7" s="40" t="s">
        <v>52</v>
      </c>
      <c r="AJ7" s="40" t="s">
        <v>53</v>
      </c>
      <c r="AK7" s="40" t="s">
        <v>54</v>
      </c>
      <c r="AL7" s="40" t="s">
        <v>55</v>
      </c>
      <c r="AM7" s="40" t="s">
        <v>56</v>
      </c>
      <c r="AN7" s="40" t="s">
        <v>57</v>
      </c>
      <c r="AO7" s="40" t="s">
        <v>58</v>
      </c>
      <c r="AP7" s="40" t="s">
        <v>59</v>
      </c>
      <c r="AQ7" s="40" t="s">
        <v>85</v>
      </c>
      <c r="AR7" s="40" t="s">
        <v>86</v>
      </c>
      <c r="AS7" s="40" t="s">
        <v>87</v>
      </c>
      <c r="AT7" s="40" t="s">
        <v>88</v>
      </c>
      <c r="AU7" s="40" t="s">
        <v>201</v>
      </c>
      <c r="AW7" s="40"/>
      <c r="AX7" s="40"/>
      <c r="AY7" s="40"/>
      <c r="AZ7" s="40"/>
      <c r="BA7" s="49"/>
      <c r="BB7" s="49"/>
      <c r="BC7" s="49"/>
      <c r="BD7" s="49"/>
      <c r="BE7" s="48"/>
      <c r="BF7" s="94"/>
      <c r="BG7" s="40"/>
    </row>
    <row r="8" spans="1:59" ht="12" customHeight="1">
      <c r="A8" s="48"/>
      <c r="B8" s="94"/>
      <c r="C8" s="120" t="s">
        <v>202</v>
      </c>
      <c r="D8" s="119" t="s">
        <v>19</v>
      </c>
      <c r="E8" s="119" t="s">
        <v>29</v>
      </c>
      <c r="F8" s="119" t="s">
        <v>23</v>
      </c>
      <c r="G8" s="51" t="s">
        <v>6</v>
      </c>
      <c r="H8" s="51"/>
      <c r="I8" s="41" t="s">
        <v>141</v>
      </c>
      <c r="J8" s="42" t="s">
        <v>89</v>
      </c>
      <c r="K8" s="70">
        <v>41898</v>
      </c>
      <c r="L8" s="42" t="s">
        <v>90</v>
      </c>
      <c r="M8" s="42" t="s">
        <v>91</v>
      </c>
      <c r="N8" s="41">
        <v>43016</v>
      </c>
      <c r="O8" s="42" t="s">
        <v>143</v>
      </c>
      <c r="P8" s="42" t="s">
        <v>144</v>
      </c>
      <c r="Q8" s="42" t="s">
        <v>145</v>
      </c>
      <c r="R8" s="42" t="s">
        <v>146</v>
      </c>
      <c r="S8" s="42" t="s">
        <v>147</v>
      </c>
      <c r="T8" s="121" t="s">
        <v>148</v>
      </c>
      <c r="U8" s="42" t="s">
        <v>153</v>
      </c>
      <c r="V8" s="42" t="s">
        <v>154</v>
      </c>
      <c r="W8" s="43" t="s">
        <v>155</v>
      </c>
      <c r="X8" s="43" t="s">
        <v>156</v>
      </c>
      <c r="Y8" s="43" t="s">
        <v>157</v>
      </c>
      <c r="Z8" s="43" t="s">
        <v>158</v>
      </c>
      <c r="AA8" s="42" t="s">
        <v>159</v>
      </c>
      <c r="AB8" s="42" t="s">
        <v>160</v>
      </c>
      <c r="AC8" s="42" t="s">
        <v>161</v>
      </c>
      <c r="AD8" s="42" t="s">
        <v>83</v>
      </c>
      <c r="AE8" s="42" t="s">
        <v>162</v>
      </c>
      <c r="AF8" s="121" t="s">
        <v>163</v>
      </c>
      <c r="AG8" s="121"/>
      <c r="AH8" s="42" t="s">
        <v>164</v>
      </c>
      <c r="AI8" s="42" t="s">
        <v>165</v>
      </c>
      <c r="AJ8" s="42" t="s">
        <v>166</v>
      </c>
      <c r="AK8" s="42" t="s">
        <v>167</v>
      </c>
      <c r="AL8" s="42" t="s">
        <v>168</v>
      </c>
      <c r="AM8" s="42" t="s">
        <v>169</v>
      </c>
      <c r="AN8" s="42" t="s">
        <v>170</v>
      </c>
      <c r="AO8" s="42" t="s">
        <v>171</v>
      </c>
      <c r="AP8" s="42" t="s">
        <v>172</v>
      </c>
      <c r="AQ8" s="42" t="s">
        <v>173</v>
      </c>
      <c r="AR8" s="42" t="s">
        <v>174</v>
      </c>
      <c r="AV8" s="42"/>
      <c r="AW8" s="42"/>
      <c r="AX8" s="42"/>
      <c r="AY8" s="42"/>
      <c r="AZ8" s="42"/>
      <c r="BA8" s="49"/>
      <c r="BB8" s="49"/>
      <c r="BC8" s="49"/>
      <c r="BD8" s="49"/>
      <c r="BE8" s="48"/>
      <c r="BF8" s="94"/>
      <c r="BG8" s="42"/>
    </row>
    <row r="9" spans="1:59" ht="10" customHeight="1">
      <c r="A9" s="48"/>
      <c r="B9" s="48"/>
      <c r="C9" s="49"/>
      <c r="D9" s="49"/>
      <c r="E9" s="49"/>
      <c r="F9" s="49"/>
      <c r="G9" s="40"/>
      <c r="H9" s="40"/>
      <c r="I9" s="40"/>
      <c r="J9" s="40"/>
      <c r="K9" s="40"/>
      <c r="L9" s="40"/>
      <c r="N9" s="40"/>
      <c r="O9" s="40"/>
      <c r="P9" s="40"/>
      <c r="Q9" s="40"/>
      <c r="R9" s="40"/>
      <c r="S9" s="40"/>
      <c r="T9" s="40"/>
      <c r="U9" s="40"/>
      <c r="V9" s="40"/>
      <c r="W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9"/>
      <c r="AM9" s="40"/>
      <c r="AN9" s="40"/>
      <c r="AO9" s="40"/>
      <c r="AP9" s="40"/>
      <c r="AQ9" s="40"/>
      <c r="AR9" s="40"/>
      <c r="AS9" s="45"/>
      <c r="AT9" s="40"/>
      <c r="AU9" s="40"/>
      <c r="AV9" s="40"/>
      <c r="AW9" s="40"/>
      <c r="AX9" s="40"/>
      <c r="AY9" s="40"/>
      <c r="AZ9" s="40"/>
      <c r="BA9" s="48"/>
      <c r="BB9" s="48"/>
    </row>
    <row r="10" spans="1:59" ht="13.5" customHeight="1">
      <c r="A10" s="40">
        <v>1</v>
      </c>
      <c r="B10" s="54" t="s">
        <v>188</v>
      </c>
      <c r="C10" s="122">
        <f t="shared" ref="C10:C16" si="0">AVERAGE(I10:AR10)/10</f>
        <v>143.56666666666666</v>
      </c>
      <c r="D10" s="122">
        <f t="shared" ref="D10:D16" si="1">AVERAGE(I10:T10)/10</f>
        <v>143.56666666666666</v>
      </c>
      <c r="E10" s="122" t="e">
        <f t="shared" ref="E10:E16" si="2">AVERAGE(U10:AF10)/10</f>
        <v>#DIV/0!</v>
      </c>
      <c r="F10" s="122" t="e">
        <f t="shared" ref="F10:F16" si="3">AVERAGE(AH10:AT10)/10</f>
        <v>#DIV/0!</v>
      </c>
      <c r="G10" s="40">
        <f t="shared" ref="G10:G16" si="4">MAX(I10:AZ10)</f>
        <v>1440</v>
      </c>
      <c r="H10" s="48"/>
      <c r="I10" s="40"/>
      <c r="J10" s="40"/>
      <c r="K10" s="40">
        <v>1440</v>
      </c>
      <c r="L10" s="40">
        <v>1437</v>
      </c>
      <c r="M10" s="40">
        <v>1430</v>
      </c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8"/>
      <c r="BB10" s="104"/>
    </row>
    <row r="11" spans="1:59" ht="13.5" customHeight="1">
      <c r="A11" s="40">
        <v>2</v>
      </c>
      <c r="B11" s="54" t="s">
        <v>190</v>
      </c>
      <c r="C11" s="122">
        <f t="shared" si="0"/>
        <v>140.5</v>
      </c>
      <c r="D11" s="122">
        <f t="shared" si="1"/>
        <v>140.5</v>
      </c>
      <c r="E11" s="122" t="e">
        <f t="shared" si="2"/>
        <v>#DIV/0!</v>
      </c>
      <c r="F11" s="122" t="e">
        <f t="shared" si="3"/>
        <v>#DIV/0!</v>
      </c>
      <c r="G11" s="40">
        <f t="shared" si="4"/>
        <v>1445</v>
      </c>
      <c r="H11" s="48"/>
      <c r="I11" s="40"/>
      <c r="J11" s="40"/>
      <c r="K11" s="40">
        <v>1416</v>
      </c>
      <c r="L11" s="40">
        <v>1445</v>
      </c>
      <c r="M11" s="40">
        <v>1354</v>
      </c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8"/>
      <c r="BB11" s="104"/>
    </row>
    <row r="12" spans="1:59" ht="13.5" customHeight="1">
      <c r="A12" s="40">
        <v>3</v>
      </c>
      <c r="B12" s="54" t="s">
        <v>35</v>
      </c>
      <c r="C12" s="122">
        <f t="shared" si="0"/>
        <v>140.5</v>
      </c>
      <c r="D12" s="122">
        <f t="shared" si="1"/>
        <v>140.5</v>
      </c>
      <c r="E12" s="122" t="e">
        <f t="shared" si="2"/>
        <v>#DIV/0!</v>
      </c>
      <c r="F12" s="122" t="e">
        <f t="shared" si="3"/>
        <v>#DIV/0!</v>
      </c>
      <c r="G12" s="40">
        <f t="shared" si="4"/>
        <v>1435</v>
      </c>
      <c r="H12" s="48"/>
      <c r="I12" s="40">
        <v>1398</v>
      </c>
      <c r="J12" s="40">
        <v>1435</v>
      </c>
      <c r="K12" s="40"/>
      <c r="L12" s="40">
        <v>1391</v>
      </c>
      <c r="M12" s="40">
        <v>1396</v>
      </c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8"/>
      <c r="BB12" s="104"/>
    </row>
    <row r="13" spans="1:59" ht="13.5" customHeight="1">
      <c r="A13" s="40">
        <v>4</v>
      </c>
      <c r="B13" s="54" t="s">
        <v>176</v>
      </c>
      <c r="C13" s="122">
        <f t="shared" si="0"/>
        <v>140.47999999999999</v>
      </c>
      <c r="D13" s="122">
        <f t="shared" si="1"/>
        <v>140.47999999999999</v>
      </c>
      <c r="E13" s="122" t="e">
        <f t="shared" si="2"/>
        <v>#DIV/0!</v>
      </c>
      <c r="F13" s="122" t="e">
        <f t="shared" si="3"/>
        <v>#DIV/0!</v>
      </c>
      <c r="G13" s="40">
        <f t="shared" si="4"/>
        <v>1439</v>
      </c>
      <c r="H13" s="40"/>
      <c r="I13" s="40">
        <v>1367</v>
      </c>
      <c r="J13" s="40">
        <v>1395</v>
      </c>
      <c r="K13" s="40">
        <v>1430</v>
      </c>
      <c r="L13" s="40">
        <v>1439</v>
      </c>
      <c r="M13" s="40">
        <v>1393</v>
      </c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8"/>
      <c r="BB13" s="104"/>
    </row>
    <row r="14" spans="1:59" ht="13.5" customHeight="1">
      <c r="A14" s="40">
        <v>5</v>
      </c>
      <c r="B14" s="54" t="s">
        <v>60</v>
      </c>
      <c r="C14" s="122">
        <f t="shared" si="0"/>
        <v>139.44999999999999</v>
      </c>
      <c r="D14" s="122">
        <f t="shared" si="1"/>
        <v>139.44999999999999</v>
      </c>
      <c r="E14" s="122" t="e">
        <f t="shared" si="2"/>
        <v>#DIV/0!</v>
      </c>
      <c r="F14" s="122" t="e">
        <f t="shared" si="3"/>
        <v>#DIV/0!</v>
      </c>
      <c r="G14" s="40">
        <f t="shared" si="4"/>
        <v>1412</v>
      </c>
      <c r="H14" s="102"/>
      <c r="I14" s="40"/>
      <c r="J14" s="40">
        <v>1412</v>
      </c>
      <c r="K14" s="40"/>
      <c r="L14" s="40">
        <v>1377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8"/>
      <c r="BB14" s="104"/>
    </row>
    <row r="15" spans="1:59" ht="13.5" customHeight="1">
      <c r="A15" s="40">
        <v>6</v>
      </c>
      <c r="B15" s="54" t="s">
        <v>185</v>
      </c>
      <c r="C15" s="122">
        <f t="shared" si="0"/>
        <v>135.52000000000001</v>
      </c>
      <c r="D15" s="122">
        <f t="shared" si="1"/>
        <v>135.52000000000001</v>
      </c>
      <c r="E15" s="122" t="e">
        <f t="shared" si="2"/>
        <v>#DIV/0!</v>
      </c>
      <c r="F15" s="122" t="e">
        <f t="shared" si="3"/>
        <v>#DIV/0!</v>
      </c>
      <c r="G15" s="40">
        <f t="shared" si="4"/>
        <v>1406</v>
      </c>
      <c r="H15" s="40"/>
      <c r="I15" s="40">
        <v>1391</v>
      </c>
      <c r="J15" s="40">
        <v>1284</v>
      </c>
      <c r="K15" s="40">
        <v>1290</v>
      </c>
      <c r="L15" s="40">
        <v>1406</v>
      </c>
      <c r="M15" s="40">
        <v>1405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8"/>
      <c r="BB15" s="104"/>
    </row>
    <row r="16" spans="1:59" ht="13.5" customHeight="1">
      <c r="A16" s="40">
        <v>7</v>
      </c>
      <c r="B16" s="54" t="s">
        <v>126</v>
      </c>
      <c r="C16" s="122">
        <f t="shared" si="0"/>
        <v>134.1</v>
      </c>
      <c r="D16" s="122">
        <f t="shared" si="1"/>
        <v>134.1</v>
      </c>
      <c r="E16" s="122" t="e">
        <f t="shared" si="2"/>
        <v>#DIV/0!</v>
      </c>
      <c r="F16" s="122" t="e">
        <f t="shared" si="3"/>
        <v>#DIV/0!</v>
      </c>
      <c r="G16" s="40">
        <f t="shared" si="4"/>
        <v>1377</v>
      </c>
      <c r="H16" s="48"/>
      <c r="I16" s="40">
        <v>1344</v>
      </c>
      <c r="J16" s="40">
        <v>1340</v>
      </c>
      <c r="K16" s="40">
        <v>1377</v>
      </c>
      <c r="L16" s="40">
        <v>1345</v>
      </c>
      <c r="M16" s="40">
        <v>1299</v>
      </c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8"/>
      <c r="BB16" s="104"/>
    </row>
    <row r="17" spans="1:59" ht="13.5" customHeight="1">
      <c r="A17" s="40"/>
      <c r="B17" s="54"/>
      <c r="C17" s="49"/>
      <c r="D17" s="49"/>
      <c r="E17" s="49"/>
      <c r="F17" s="4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8"/>
      <c r="BB17" s="48"/>
    </row>
    <row r="18" spans="1:59" ht="12" customHeight="1">
      <c r="A18" s="40"/>
      <c r="B18" s="94" t="s">
        <v>203</v>
      </c>
      <c r="C18" s="119" t="s">
        <v>20</v>
      </c>
      <c r="D18" s="119" t="s">
        <v>199</v>
      </c>
      <c r="E18" s="119" t="s">
        <v>199</v>
      </c>
      <c r="F18" s="119" t="s">
        <v>199</v>
      </c>
      <c r="G18" s="51" t="s">
        <v>200</v>
      </c>
      <c r="H18" s="51"/>
      <c r="I18" s="40" t="s">
        <v>75</v>
      </c>
      <c r="J18" s="40" t="s">
        <v>49</v>
      </c>
      <c r="K18" s="40" t="s">
        <v>12</v>
      </c>
      <c r="L18" s="40" t="s">
        <v>13</v>
      </c>
      <c r="M18" s="40" t="s">
        <v>14</v>
      </c>
      <c r="N18" s="40" t="s">
        <v>15</v>
      </c>
      <c r="O18" s="40" t="s">
        <v>16</v>
      </c>
      <c r="P18" s="40" t="s">
        <v>17</v>
      </c>
      <c r="Q18" s="40" t="s">
        <v>18</v>
      </c>
      <c r="R18" s="40" t="s">
        <v>61</v>
      </c>
      <c r="S18" s="40" t="s">
        <v>62</v>
      </c>
      <c r="T18" s="40" t="s">
        <v>63</v>
      </c>
      <c r="U18" s="40" t="s">
        <v>64</v>
      </c>
      <c r="V18" s="40" t="s">
        <v>65</v>
      </c>
      <c r="W18" s="40" t="s">
        <v>66</v>
      </c>
      <c r="X18" s="40" t="s">
        <v>67</v>
      </c>
      <c r="Y18" s="40" t="s">
        <v>68</v>
      </c>
      <c r="Z18" s="40" t="s">
        <v>69</v>
      </c>
      <c r="AA18" s="40" t="s">
        <v>70</v>
      </c>
      <c r="AB18" s="40" t="s">
        <v>71</v>
      </c>
      <c r="AC18" s="40" t="s">
        <v>72</v>
      </c>
      <c r="AD18" s="40" t="s">
        <v>73</v>
      </c>
      <c r="AE18" s="40" t="s">
        <v>74</v>
      </c>
      <c r="AF18" s="40" t="s">
        <v>78</v>
      </c>
      <c r="AG18" s="40"/>
      <c r="AH18" s="40" t="s">
        <v>51</v>
      </c>
      <c r="AI18" s="40" t="s">
        <v>52</v>
      </c>
      <c r="AJ18" s="40" t="s">
        <v>53</v>
      </c>
      <c r="AK18" s="40" t="s">
        <v>54</v>
      </c>
      <c r="AL18" s="40" t="s">
        <v>55</v>
      </c>
      <c r="AM18" s="40" t="s">
        <v>56</v>
      </c>
      <c r="AN18" s="40" t="s">
        <v>57</v>
      </c>
      <c r="AO18" s="40" t="s">
        <v>58</v>
      </c>
      <c r="AP18" s="40" t="s">
        <v>59</v>
      </c>
      <c r="AQ18" s="40" t="s">
        <v>85</v>
      </c>
      <c r="AR18" s="40" t="s">
        <v>86</v>
      </c>
      <c r="AS18" s="40" t="s">
        <v>87</v>
      </c>
      <c r="AT18" s="40" t="s">
        <v>88</v>
      </c>
      <c r="AU18" s="40" t="s">
        <v>201</v>
      </c>
      <c r="AV18" s="40"/>
      <c r="AW18" s="40"/>
      <c r="AX18" s="40"/>
      <c r="AY18" s="40"/>
      <c r="AZ18" s="40"/>
      <c r="BA18" s="49"/>
      <c r="BB18" s="49"/>
      <c r="BC18" s="49"/>
      <c r="BD18" s="49"/>
      <c r="BE18" s="48"/>
      <c r="BF18" s="94"/>
      <c r="BG18" s="40"/>
    </row>
    <row r="19" spans="1:59" ht="12" customHeight="1">
      <c r="A19" s="40"/>
      <c r="B19" s="94"/>
      <c r="C19" s="120" t="s">
        <v>202</v>
      </c>
      <c r="D19" s="119" t="s">
        <v>19</v>
      </c>
      <c r="E19" s="119" t="s">
        <v>29</v>
      </c>
      <c r="F19" s="119" t="s">
        <v>23</v>
      </c>
      <c r="G19" s="51" t="s">
        <v>6</v>
      </c>
      <c r="H19" s="51"/>
      <c r="I19" s="41" t="s">
        <v>141</v>
      </c>
      <c r="J19" s="42" t="s">
        <v>89</v>
      </c>
      <c r="K19" s="70">
        <v>41898</v>
      </c>
      <c r="L19" s="42" t="s">
        <v>90</v>
      </c>
      <c r="M19" s="42" t="s">
        <v>91</v>
      </c>
      <c r="N19" s="41">
        <v>43016</v>
      </c>
      <c r="O19" s="42" t="s">
        <v>143</v>
      </c>
      <c r="P19" s="42" t="s">
        <v>144</v>
      </c>
      <c r="Q19" s="42" t="s">
        <v>145</v>
      </c>
      <c r="R19" s="42" t="s">
        <v>146</v>
      </c>
      <c r="S19" s="42" t="s">
        <v>147</v>
      </c>
      <c r="T19" s="42" t="s">
        <v>148</v>
      </c>
      <c r="U19" s="42" t="s">
        <v>153</v>
      </c>
      <c r="V19" s="42" t="s">
        <v>154</v>
      </c>
      <c r="W19" s="43" t="s">
        <v>155</v>
      </c>
      <c r="X19" s="43" t="s">
        <v>156</v>
      </c>
      <c r="Y19" s="43" t="s">
        <v>157</v>
      </c>
      <c r="Z19" s="43" t="s">
        <v>158</v>
      </c>
      <c r="AA19" s="42" t="s">
        <v>159</v>
      </c>
      <c r="AB19" s="42" t="s">
        <v>160</v>
      </c>
      <c r="AC19" s="42" t="s">
        <v>161</v>
      </c>
      <c r="AD19" s="42" t="s">
        <v>83</v>
      </c>
      <c r="AE19" s="42" t="s">
        <v>162</v>
      </c>
      <c r="AF19" s="42" t="s">
        <v>163</v>
      </c>
      <c r="AG19" s="42"/>
      <c r="AH19" s="42" t="s">
        <v>164</v>
      </c>
      <c r="AI19" s="42" t="s">
        <v>165</v>
      </c>
      <c r="AJ19" s="42" t="s">
        <v>166</v>
      </c>
      <c r="AK19" s="42" t="s">
        <v>167</v>
      </c>
      <c r="AL19" s="42" t="s">
        <v>168</v>
      </c>
      <c r="AM19" s="42" t="s">
        <v>169</v>
      </c>
      <c r="AN19" s="42" t="s">
        <v>170</v>
      </c>
      <c r="AO19" s="42" t="s">
        <v>171</v>
      </c>
      <c r="AP19" s="42" t="s">
        <v>172</v>
      </c>
      <c r="AQ19" s="42" t="s">
        <v>173</v>
      </c>
      <c r="AR19" s="42" t="s">
        <v>174</v>
      </c>
      <c r="AS19" s="42" t="s">
        <v>172</v>
      </c>
      <c r="AT19" s="42" t="s">
        <v>173</v>
      </c>
      <c r="AU19" s="42" t="s">
        <v>174</v>
      </c>
      <c r="AV19" s="42"/>
      <c r="AW19" s="42"/>
      <c r="AX19" s="42"/>
      <c r="AY19" s="42"/>
      <c r="AZ19" s="42"/>
      <c r="BA19" s="49"/>
      <c r="BB19" s="49"/>
      <c r="BC19" s="49"/>
      <c r="BD19" s="49"/>
      <c r="BE19" s="48"/>
      <c r="BF19" s="94"/>
      <c r="BG19" s="42"/>
    </row>
    <row r="20" spans="1:59" ht="6" customHeight="1">
      <c r="A20" s="40"/>
      <c r="B20" s="108"/>
      <c r="C20" s="49"/>
      <c r="D20" s="49"/>
      <c r="E20" s="49"/>
      <c r="F20" s="4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9"/>
      <c r="AM20" s="40"/>
      <c r="AN20" s="40"/>
      <c r="AO20" s="40"/>
      <c r="AP20" s="40"/>
      <c r="AQ20" s="40"/>
      <c r="AR20" s="40"/>
      <c r="AS20" s="45"/>
      <c r="AT20" s="40"/>
      <c r="AU20" s="40"/>
      <c r="AV20" s="40"/>
      <c r="AW20" s="40"/>
      <c r="AX20" s="40"/>
      <c r="AY20" s="40"/>
      <c r="AZ20" s="40"/>
      <c r="BA20" s="48"/>
      <c r="BB20" s="108"/>
    </row>
    <row r="21" spans="1:59" ht="13.5" customHeight="1">
      <c r="A21" s="40">
        <v>1</v>
      </c>
      <c r="B21" s="106" t="s">
        <v>182</v>
      </c>
      <c r="C21" s="122">
        <f t="shared" ref="C21:C27" si="5">AVERAGE(I21:AR21)/10</f>
        <v>137.65</v>
      </c>
      <c r="D21" s="122">
        <f t="shared" ref="D21:D27" si="6">AVERAGE(I21:T21)/10</f>
        <v>137.65</v>
      </c>
      <c r="E21" s="122" t="e">
        <f t="shared" ref="E21:E27" si="7">AVERAGE(U21:AF21)/10</f>
        <v>#DIV/0!</v>
      </c>
      <c r="F21" s="122" t="e">
        <f t="shared" ref="F21:F27" si="8">AVERAGE(AH21:AT21)/10</f>
        <v>#DIV/0!</v>
      </c>
      <c r="G21" s="40">
        <f t="shared" ref="G21:G27" si="9">MAX(I21:AZ21)</f>
        <v>1393</v>
      </c>
      <c r="H21" s="40"/>
      <c r="I21" s="40">
        <v>1393</v>
      </c>
      <c r="J21" s="40"/>
      <c r="K21" s="40">
        <v>1390</v>
      </c>
      <c r="L21" s="40">
        <v>1383</v>
      </c>
      <c r="M21" s="40">
        <v>1340</v>
      </c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8"/>
      <c r="BB21" s="104"/>
    </row>
    <row r="22" spans="1:59" ht="13.5" customHeight="1">
      <c r="A22" s="40">
        <v>2</v>
      </c>
      <c r="B22" s="54" t="s">
        <v>184</v>
      </c>
      <c r="C22" s="122">
        <f t="shared" si="5"/>
        <v>135.05000000000001</v>
      </c>
      <c r="D22" s="122">
        <f t="shared" si="6"/>
        <v>135.05000000000001</v>
      </c>
      <c r="E22" s="122" t="e">
        <f t="shared" si="7"/>
        <v>#DIV/0!</v>
      </c>
      <c r="F22" s="122" t="e">
        <f t="shared" si="8"/>
        <v>#DIV/0!</v>
      </c>
      <c r="G22" s="40">
        <f t="shared" si="9"/>
        <v>1364</v>
      </c>
      <c r="I22" s="40"/>
      <c r="J22" s="40">
        <v>1364</v>
      </c>
      <c r="K22" s="40">
        <v>1342</v>
      </c>
      <c r="L22" s="40">
        <v>1347</v>
      </c>
      <c r="M22" s="40">
        <v>1349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8"/>
      <c r="BB22" s="104"/>
    </row>
    <row r="23" spans="1:59" ht="13.5" customHeight="1">
      <c r="A23" s="40">
        <v>3</v>
      </c>
      <c r="B23" s="54" t="s">
        <v>177</v>
      </c>
      <c r="C23" s="122">
        <f t="shared" si="5"/>
        <v>135.02000000000001</v>
      </c>
      <c r="D23" s="122">
        <f t="shared" si="6"/>
        <v>135.02000000000001</v>
      </c>
      <c r="E23" s="122" t="e">
        <f t="shared" si="7"/>
        <v>#DIV/0!</v>
      </c>
      <c r="F23" s="122" t="e">
        <f t="shared" si="8"/>
        <v>#DIV/0!</v>
      </c>
      <c r="G23" s="40">
        <f t="shared" si="9"/>
        <v>1372</v>
      </c>
      <c r="H23" s="40"/>
      <c r="I23" s="40">
        <v>1372</v>
      </c>
      <c r="J23" s="40">
        <v>1331</v>
      </c>
      <c r="K23" s="40">
        <v>1347</v>
      </c>
      <c r="L23" s="40">
        <v>1333</v>
      </c>
      <c r="M23" s="40">
        <v>1368</v>
      </c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8"/>
      <c r="BB23" s="104"/>
    </row>
    <row r="24" spans="1:59" ht="13.5" customHeight="1">
      <c r="A24" s="40">
        <v>4</v>
      </c>
      <c r="B24" s="54" t="s">
        <v>180</v>
      </c>
      <c r="C24" s="122">
        <f t="shared" si="5"/>
        <v>132.5</v>
      </c>
      <c r="D24" s="122">
        <f t="shared" si="6"/>
        <v>132.5</v>
      </c>
      <c r="E24" s="122" t="e">
        <f t="shared" si="7"/>
        <v>#DIV/0!</v>
      </c>
      <c r="F24" s="122" t="e">
        <f t="shared" si="8"/>
        <v>#DIV/0!</v>
      </c>
      <c r="G24" s="40">
        <f t="shared" si="9"/>
        <v>1360</v>
      </c>
      <c r="H24" s="40"/>
      <c r="I24" s="40">
        <v>1335</v>
      </c>
      <c r="J24" s="40">
        <v>1279</v>
      </c>
      <c r="K24" s="40">
        <v>1359</v>
      </c>
      <c r="L24" s="40">
        <v>1360</v>
      </c>
      <c r="M24" s="40">
        <v>1292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8"/>
      <c r="BB24" s="104"/>
    </row>
    <row r="25" spans="1:59" ht="13.5" customHeight="1">
      <c r="A25" s="40">
        <v>5</v>
      </c>
      <c r="B25" s="54" t="s">
        <v>189</v>
      </c>
      <c r="C25" s="122">
        <f t="shared" si="5"/>
        <v>127.52500000000001</v>
      </c>
      <c r="D25" s="122">
        <f t="shared" si="6"/>
        <v>127.52500000000001</v>
      </c>
      <c r="E25" s="122" t="e">
        <f t="shared" si="7"/>
        <v>#DIV/0!</v>
      </c>
      <c r="F25" s="122" t="e">
        <f t="shared" si="8"/>
        <v>#DIV/0!</v>
      </c>
      <c r="G25" s="40">
        <f t="shared" si="9"/>
        <v>1310</v>
      </c>
      <c r="H25" s="40"/>
      <c r="I25" s="40">
        <v>1310</v>
      </c>
      <c r="J25" s="40">
        <v>1250</v>
      </c>
      <c r="K25" s="40">
        <v>1262</v>
      </c>
      <c r="L25" s="40">
        <v>1279</v>
      </c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8"/>
      <c r="BB25" s="104"/>
    </row>
    <row r="26" spans="1:59" ht="13.5" customHeight="1">
      <c r="A26" s="40">
        <v>6</v>
      </c>
      <c r="B26" s="54" t="s">
        <v>187</v>
      </c>
      <c r="C26" s="122">
        <f t="shared" si="5"/>
        <v>127.32000000000001</v>
      </c>
      <c r="D26" s="122">
        <f t="shared" si="6"/>
        <v>127.32000000000001</v>
      </c>
      <c r="E26" s="122" t="e">
        <f t="shared" si="7"/>
        <v>#DIV/0!</v>
      </c>
      <c r="F26" s="122" t="e">
        <f t="shared" si="8"/>
        <v>#DIV/0!</v>
      </c>
      <c r="G26" s="40">
        <f t="shared" si="9"/>
        <v>1283</v>
      </c>
      <c r="I26" s="40">
        <v>1283</v>
      </c>
      <c r="J26" s="40">
        <v>1279</v>
      </c>
      <c r="K26" s="40">
        <v>1275</v>
      </c>
      <c r="L26" s="40">
        <v>1278</v>
      </c>
      <c r="M26" s="40">
        <v>1251</v>
      </c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8"/>
      <c r="BB26" s="104"/>
    </row>
    <row r="27" spans="1:59" ht="13.5" customHeight="1">
      <c r="A27" s="40">
        <v>7</v>
      </c>
      <c r="B27" s="54" t="s">
        <v>195</v>
      </c>
      <c r="C27" s="122">
        <f t="shared" si="5"/>
        <v>115.2</v>
      </c>
      <c r="D27" s="122">
        <f t="shared" si="6"/>
        <v>115.2</v>
      </c>
      <c r="E27" s="122" t="e">
        <f t="shared" si="7"/>
        <v>#DIV/0!</v>
      </c>
      <c r="F27" s="122" t="e">
        <f t="shared" si="8"/>
        <v>#DIV/0!</v>
      </c>
      <c r="G27" s="40">
        <f t="shared" si="9"/>
        <v>1152</v>
      </c>
      <c r="H27" s="40"/>
      <c r="I27" s="40"/>
      <c r="J27" s="40"/>
      <c r="K27" s="40"/>
      <c r="L27" s="40"/>
      <c r="M27" s="40">
        <v>1152</v>
      </c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8"/>
      <c r="BB27" s="104"/>
    </row>
    <row r="28" spans="1:59" ht="13.5" customHeight="1">
      <c r="A28" s="40"/>
      <c r="C28" s="122"/>
      <c r="D28" s="122"/>
      <c r="E28" s="122"/>
      <c r="F28" s="122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8"/>
      <c r="BB28" s="111"/>
    </row>
    <row r="29" spans="1:59" ht="8.15" customHeight="1">
      <c r="A29" s="40"/>
      <c r="B29" s="108"/>
      <c r="C29" s="49"/>
      <c r="D29" s="49"/>
      <c r="E29" s="49"/>
      <c r="F29" s="4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8"/>
      <c r="BB29" s="108"/>
    </row>
    <row r="30" spans="1:59" ht="12" customHeight="1">
      <c r="A30" s="40"/>
      <c r="B30" s="94" t="s">
        <v>204</v>
      </c>
      <c r="C30" s="119" t="s">
        <v>20</v>
      </c>
      <c r="D30" s="119" t="s">
        <v>199</v>
      </c>
      <c r="E30" s="119" t="s">
        <v>199</v>
      </c>
      <c r="F30" s="119" t="s">
        <v>199</v>
      </c>
      <c r="G30" s="51" t="s">
        <v>200</v>
      </c>
      <c r="H30" s="51"/>
      <c r="I30" s="40" t="s">
        <v>75</v>
      </c>
      <c r="J30" s="40" t="s">
        <v>49</v>
      </c>
      <c r="K30" s="40" t="s">
        <v>12</v>
      </c>
      <c r="L30" s="40" t="s">
        <v>13</v>
      </c>
      <c r="M30" s="40" t="s">
        <v>14</v>
      </c>
      <c r="N30" s="40" t="s">
        <v>15</v>
      </c>
      <c r="O30" s="40" t="s">
        <v>16</v>
      </c>
      <c r="P30" s="40" t="s">
        <v>17</v>
      </c>
      <c r="Q30" s="40" t="s">
        <v>18</v>
      </c>
      <c r="R30" s="40" t="s">
        <v>61</v>
      </c>
      <c r="S30" s="40" t="s">
        <v>62</v>
      </c>
      <c r="T30" s="40" t="s">
        <v>63</v>
      </c>
      <c r="U30" s="40" t="s">
        <v>64</v>
      </c>
      <c r="V30" s="40" t="s">
        <v>65</v>
      </c>
      <c r="W30" s="40" t="s">
        <v>66</v>
      </c>
      <c r="X30" s="40" t="s">
        <v>67</v>
      </c>
      <c r="Y30" s="40" t="s">
        <v>68</v>
      </c>
      <c r="Z30" s="40" t="s">
        <v>69</v>
      </c>
      <c r="AA30" s="40" t="s">
        <v>70</v>
      </c>
      <c r="AB30" s="40" t="s">
        <v>71</v>
      </c>
      <c r="AC30" s="40" t="s">
        <v>72</v>
      </c>
      <c r="AD30" s="40" t="s">
        <v>73</v>
      </c>
      <c r="AE30" s="40" t="s">
        <v>74</v>
      </c>
      <c r="AF30" s="40" t="s">
        <v>78</v>
      </c>
      <c r="AG30" s="40"/>
      <c r="AH30" s="40" t="s">
        <v>51</v>
      </c>
      <c r="AI30" s="40" t="s">
        <v>52</v>
      </c>
      <c r="AJ30" s="40" t="s">
        <v>53</v>
      </c>
      <c r="AK30" s="40" t="s">
        <v>54</v>
      </c>
      <c r="AL30" s="40" t="s">
        <v>55</v>
      </c>
      <c r="AM30" s="40" t="s">
        <v>56</v>
      </c>
      <c r="AN30" s="40" t="s">
        <v>57</v>
      </c>
      <c r="AO30" s="40" t="s">
        <v>58</v>
      </c>
      <c r="AP30" s="40" t="s">
        <v>59</v>
      </c>
      <c r="AQ30" s="40" t="s">
        <v>85</v>
      </c>
      <c r="AR30" s="40" t="s">
        <v>86</v>
      </c>
      <c r="AS30" s="40" t="s">
        <v>87</v>
      </c>
      <c r="AT30" s="40" t="s">
        <v>88</v>
      </c>
      <c r="AU30" s="40" t="s">
        <v>201</v>
      </c>
      <c r="AV30" s="40"/>
      <c r="AW30" s="40"/>
      <c r="AX30" s="40"/>
      <c r="AY30" s="40"/>
      <c r="AZ30" s="40"/>
      <c r="BA30" s="49"/>
      <c r="BB30" s="49"/>
      <c r="BC30" s="49"/>
      <c r="BD30" s="49"/>
      <c r="BE30" s="48"/>
      <c r="BF30" s="94"/>
      <c r="BG30" s="40"/>
    </row>
    <row r="31" spans="1:59" ht="12" customHeight="1">
      <c r="A31" s="40"/>
      <c r="B31" s="94"/>
      <c r="C31" s="120" t="s">
        <v>202</v>
      </c>
      <c r="D31" s="119" t="s">
        <v>19</v>
      </c>
      <c r="E31" s="119" t="s">
        <v>29</v>
      </c>
      <c r="F31" s="119" t="s">
        <v>23</v>
      </c>
      <c r="G31" s="51" t="s">
        <v>6</v>
      </c>
      <c r="H31" s="51"/>
      <c r="I31" s="41" t="s">
        <v>141</v>
      </c>
      <c r="J31" s="42" t="s">
        <v>89</v>
      </c>
      <c r="K31" s="70">
        <v>41898</v>
      </c>
      <c r="L31" s="42" t="s">
        <v>90</v>
      </c>
      <c r="M31" s="42" t="s">
        <v>91</v>
      </c>
      <c r="N31" s="41">
        <v>43016</v>
      </c>
      <c r="O31" s="42" t="s">
        <v>143</v>
      </c>
      <c r="P31" s="42" t="s">
        <v>144</v>
      </c>
      <c r="Q31" s="42" t="s">
        <v>145</v>
      </c>
      <c r="R31" s="42" t="s">
        <v>146</v>
      </c>
      <c r="S31" s="42" t="s">
        <v>147</v>
      </c>
      <c r="T31" s="42" t="s">
        <v>148</v>
      </c>
      <c r="U31" s="42" t="s">
        <v>153</v>
      </c>
      <c r="V31" s="42" t="s">
        <v>154</v>
      </c>
      <c r="W31" s="43" t="s">
        <v>155</v>
      </c>
      <c r="X31" s="43" t="s">
        <v>156</v>
      </c>
      <c r="Y31" s="43" t="s">
        <v>157</v>
      </c>
      <c r="Z31" s="43" t="s">
        <v>158</v>
      </c>
      <c r="AA31" s="42" t="s">
        <v>159</v>
      </c>
      <c r="AB31" s="42" t="s">
        <v>160</v>
      </c>
      <c r="AC31" s="42" t="s">
        <v>161</v>
      </c>
      <c r="AD31" s="42" t="s">
        <v>83</v>
      </c>
      <c r="AE31" s="42" t="s">
        <v>162</v>
      </c>
      <c r="AF31" s="42" t="s">
        <v>163</v>
      </c>
      <c r="AG31" s="42"/>
      <c r="AH31" s="42" t="s">
        <v>164</v>
      </c>
      <c r="AI31" s="42" t="s">
        <v>165</v>
      </c>
      <c r="AJ31" s="42" t="s">
        <v>166</v>
      </c>
      <c r="AK31" s="42" t="s">
        <v>167</v>
      </c>
      <c r="AL31" s="42" t="s">
        <v>168</v>
      </c>
      <c r="AM31" s="42" t="s">
        <v>169</v>
      </c>
      <c r="AN31" s="42" t="s">
        <v>170</v>
      </c>
      <c r="AO31" s="42" t="s">
        <v>171</v>
      </c>
      <c r="AP31" s="42" t="s">
        <v>172</v>
      </c>
      <c r="AQ31" s="42" t="s">
        <v>173</v>
      </c>
      <c r="AR31" s="42" t="s">
        <v>174</v>
      </c>
      <c r="AS31" s="42" t="s">
        <v>172</v>
      </c>
      <c r="AT31" s="42" t="s">
        <v>173</v>
      </c>
      <c r="AU31" s="42" t="s">
        <v>174</v>
      </c>
      <c r="AV31" s="42"/>
      <c r="AW31" s="42"/>
      <c r="AX31" s="42"/>
      <c r="AY31" s="42"/>
      <c r="AZ31" s="42"/>
      <c r="BA31" s="49"/>
      <c r="BB31" s="49"/>
      <c r="BC31" s="49"/>
      <c r="BD31" s="49"/>
      <c r="BE31" s="48"/>
      <c r="BF31" s="94"/>
      <c r="BG31" s="42"/>
    </row>
    <row r="32" spans="1:59" ht="6" customHeight="1">
      <c r="A32" s="40"/>
      <c r="B32" s="108"/>
      <c r="C32" s="49"/>
      <c r="D32" s="49"/>
      <c r="E32" s="49"/>
      <c r="F32" s="4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9"/>
      <c r="AM32" s="40"/>
      <c r="AN32" s="40"/>
      <c r="AO32" s="40"/>
      <c r="AP32" s="40"/>
      <c r="AQ32" s="40"/>
      <c r="AR32" s="40"/>
      <c r="AS32" s="45"/>
      <c r="AT32" s="40"/>
      <c r="AU32" s="40"/>
      <c r="AV32" s="40"/>
      <c r="AW32" s="40"/>
      <c r="AX32" s="40"/>
      <c r="AY32" s="40"/>
      <c r="AZ32" s="40"/>
      <c r="BA32" s="48"/>
      <c r="BB32" s="108"/>
    </row>
    <row r="33" spans="1:59" ht="13.5" customHeight="1">
      <c r="A33" s="40">
        <v>1</v>
      </c>
      <c r="B33" s="54" t="s">
        <v>175</v>
      </c>
      <c r="C33" s="122">
        <f t="shared" ref="C33:C38" si="10">AVERAGE(I33:AR33)/10</f>
        <v>124.6</v>
      </c>
      <c r="D33" s="122">
        <f t="shared" ref="D33:D38" si="11">AVERAGE(I33:T33)/10</f>
        <v>124.6</v>
      </c>
      <c r="E33" s="122" t="e">
        <f t="shared" ref="E33:E38" si="12">AVERAGE(U33:AF33)/10</f>
        <v>#DIV/0!</v>
      </c>
      <c r="F33" s="122" t="e">
        <f t="shared" ref="F33:F38" si="13">AVERAGE(AH33:AT33)/10</f>
        <v>#DIV/0!</v>
      </c>
      <c r="G33" s="40">
        <f t="shared" ref="G33:G38" si="14">MAX(I33:AZ33)</f>
        <v>1286</v>
      </c>
      <c r="H33" s="78"/>
      <c r="I33" s="40">
        <v>1286</v>
      </c>
      <c r="J33" s="40">
        <v>1179</v>
      </c>
      <c r="K33" s="45">
        <v>1250</v>
      </c>
      <c r="L33" s="45">
        <v>1242</v>
      </c>
      <c r="M33" s="45">
        <v>1273</v>
      </c>
      <c r="N33" s="45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8"/>
      <c r="BB33" s="104"/>
    </row>
    <row r="34" spans="1:59" ht="13.5" customHeight="1">
      <c r="A34" s="40">
        <v>2</v>
      </c>
      <c r="B34" s="54" t="s">
        <v>193</v>
      </c>
      <c r="C34" s="123">
        <f t="shared" si="10"/>
        <v>124.6</v>
      </c>
      <c r="D34" s="122">
        <f t="shared" si="11"/>
        <v>124.6</v>
      </c>
      <c r="E34" s="122" t="e">
        <f t="shared" si="12"/>
        <v>#DIV/0!</v>
      </c>
      <c r="F34" s="122" t="e">
        <f t="shared" si="13"/>
        <v>#DIV/0!</v>
      </c>
      <c r="G34" s="40">
        <f t="shared" si="14"/>
        <v>1246</v>
      </c>
      <c r="H34" s="51"/>
      <c r="I34" s="42"/>
      <c r="J34" s="42"/>
      <c r="K34" s="42"/>
      <c r="L34" s="42"/>
      <c r="M34" s="42">
        <v>1246</v>
      </c>
      <c r="N34" s="42"/>
      <c r="O34" s="42"/>
      <c r="P34" s="42"/>
      <c r="Q34" s="42"/>
      <c r="R34" s="42"/>
      <c r="S34" s="42"/>
      <c r="T34" s="42"/>
      <c r="U34" s="42"/>
      <c r="V34" s="42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8"/>
      <c r="BB34" s="104"/>
    </row>
    <row r="35" spans="1:59" ht="13.5" customHeight="1">
      <c r="A35" s="40">
        <v>3</v>
      </c>
      <c r="B35" s="106" t="s">
        <v>179</v>
      </c>
      <c r="C35" s="122">
        <f t="shared" si="10"/>
        <v>124.2</v>
      </c>
      <c r="D35" s="122">
        <f t="shared" si="11"/>
        <v>124.2</v>
      </c>
      <c r="E35" s="122" t="e">
        <f t="shared" si="12"/>
        <v>#DIV/0!</v>
      </c>
      <c r="F35" s="122" t="e">
        <f t="shared" si="13"/>
        <v>#DIV/0!</v>
      </c>
      <c r="G35" s="40">
        <f t="shared" si="14"/>
        <v>1286</v>
      </c>
      <c r="H35" s="40"/>
      <c r="I35" s="40">
        <v>1229</v>
      </c>
      <c r="J35" s="40">
        <v>1286</v>
      </c>
      <c r="K35" s="45">
        <v>1210</v>
      </c>
      <c r="L35" s="45">
        <v>1260</v>
      </c>
      <c r="M35" s="45">
        <v>1225</v>
      </c>
      <c r="N35" s="45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8"/>
      <c r="BB35" s="104"/>
    </row>
    <row r="36" spans="1:59" ht="13.5" customHeight="1">
      <c r="A36" s="40">
        <v>4</v>
      </c>
      <c r="B36" s="106" t="s">
        <v>178</v>
      </c>
      <c r="C36" s="122">
        <f t="shared" si="10"/>
        <v>123.92</v>
      </c>
      <c r="D36" s="122">
        <f t="shared" si="11"/>
        <v>123.92</v>
      </c>
      <c r="E36" s="122" t="e">
        <f t="shared" si="12"/>
        <v>#DIV/0!</v>
      </c>
      <c r="F36" s="122" t="e">
        <f t="shared" si="13"/>
        <v>#DIV/0!</v>
      </c>
      <c r="G36" s="40">
        <f t="shared" si="14"/>
        <v>1279</v>
      </c>
      <c r="H36" s="56"/>
      <c r="I36" s="40">
        <v>1240</v>
      </c>
      <c r="J36" s="40">
        <v>1279</v>
      </c>
      <c r="K36" s="40">
        <v>1262</v>
      </c>
      <c r="L36" s="40">
        <v>1213</v>
      </c>
      <c r="M36" s="40">
        <v>1202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8"/>
      <c r="BB36" s="104"/>
    </row>
    <row r="37" spans="1:59" ht="13.5" customHeight="1">
      <c r="A37" s="40">
        <v>5</v>
      </c>
      <c r="B37" s="106" t="s">
        <v>183</v>
      </c>
      <c r="C37" s="122">
        <f t="shared" si="10"/>
        <v>119.78</v>
      </c>
      <c r="D37" s="122">
        <f t="shared" si="11"/>
        <v>119.78</v>
      </c>
      <c r="E37" s="122" t="e">
        <f t="shared" si="12"/>
        <v>#DIV/0!</v>
      </c>
      <c r="F37" s="122" t="e">
        <f t="shared" si="13"/>
        <v>#DIV/0!</v>
      </c>
      <c r="G37" s="40">
        <f t="shared" si="14"/>
        <v>1224</v>
      </c>
      <c r="H37" s="56"/>
      <c r="I37" s="40">
        <v>1224</v>
      </c>
      <c r="J37" s="40">
        <v>1219</v>
      </c>
      <c r="K37" s="40">
        <v>1171</v>
      </c>
      <c r="L37" s="40">
        <v>1177</v>
      </c>
      <c r="M37" s="40">
        <v>1198</v>
      </c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8"/>
      <c r="BB37" s="104"/>
    </row>
    <row r="38" spans="1:59" ht="13.5" customHeight="1">
      <c r="A38" s="40">
        <v>6</v>
      </c>
      <c r="B38" s="54" t="s">
        <v>186</v>
      </c>
      <c r="C38" s="122">
        <f t="shared" si="10"/>
        <v>117.97999999999999</v>
      </c>
      <c r="D38" s="122">
        <f t="shared" si="11"/>
        <v>117.97999999999999</v>
      </c>
      <c r="E38" s="122" t="e">
        <f t="shared" si="12"/>
        <v>#DIV/0!</v>
      </c>
      <c r="F38" s="122" t="e">
        <f t="shared" si="13"/>
        <v>#DIV/0!</v>
      </c>
      <c r="G38" s="40">
        <f t="shared" si="14"/>
        <v>1246</v>
      </c>
      <c r="H38" s="56"/>
      <c r="I38" s="40">
        <v>1246</v>
      </c>
      <c r="J38" s="40">
        <v>1169</v>
      </c>
      <c r="K38" s="45">
        <v>1145</v>
      </c>
      <c r="L38" s="45">
        <v>1181</v>
      </c>
      <c r="M38" s="45">
        <v>1158</v>
      </c>
      <c r="N38" s="45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8"/>
      <c r="BB38" s="104"/>
    </row>
    <row r="39" spans="1:59" ht="13.5" customHeight="1">
      <c r="A39" s="40"/>
      <c r="B39" s="54"/>
      <c r="C39" s="122"/>
      <c r="D39" s="122"/>
      <c r="E39" s="122"/>
      <c r="F39" s="122"/>
      <c r="G39" s="40"/>
      <c r="H39" s="56"/>
      <c r="I39" s="40"/>
      <c r="J39" s="40"/>
      <c r="K39" s="45"/>
      <c r="L39" s="45"/>
      <c r="M39" s="45"/>
      <c r="N39" s="45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8"/>
      <c r="BB39" s="104"/>
    </row>
    <row r="40" spans="1:59" ht="12" customHeight="1">
      <c r="A40" s="40"/>
      <c r="B40" s="94" t="s">
        <v>205</v>
      </c>
      <c r="C40" s="119" t="s">
        <v>20</v>
      </c>
      <c r="D40" s="119" t="s">
        <v>199</v>
      </c>
      <c r="E40" s="119" t="s">
        <v>199</v>
      </c>
      <c r="F40" s="119" t="s">
        <v>199</v>
      </c>
      <c r="G40" s="51" t="s">
        <v>200</v>
      </c>
      <c r="H40" s="51"/>
      <c r="I40" s="40" t="s">
        <v>75</v>
      </c>
      <c r="J40" s="40" t="s">
        <v>49</v>
      </c>
      <c r="K40" s="40" t="s">
        <v>12</v>
      </c>
      <c r="L40" s="40" t="s">
        <v>13</v>
      </c>
      <c r="M40" s="40" t="s">
        <v>14</v>
      </c>
      <c r="N40" s="40" t="s">
        <v>15</v>
      </c>
      <c r="O40" s="40" t="s">
        <v>16</v>
      </c>
      <c r="P40" s="40" t="s">
        <v>17</v>
      </c>
      <c r="Q40" s="40" t="s">
        <v>18</v>
      </c>
      <c r="R40" s="40" t="s">
        <v>61</v>
      </c>
      <c r="S40" s="40" t="s">
        <v>62</v>
      </c>
      <c r="T40" s="40" t="s">
        <v>63</v>
      </c>
      <c r="U40" s="40" t="s">
        <v>64</v>
      </c>
      <c r="V40" s="40" t="s">
        <v>65</v>
      </c>
      <c r="W40" s="40" t="s">
        <v>66</v>
      </c>
      <c r="X40" s="40" t="s">
        <v>67</v>
      </c>
      <c r="Y40" s="40" t="s">
        <v>68</v>
      </c>
      <c r="Z40" s="40" t="s">
        <v>69</v>
      </c>
      <c r="AA40" s="40" t="s">
        <v>70</v>
      </c>
      <c r="AB40" s="40" t="s">
        <v>71</v>
      </c>
      <c r="AC40" s="40" t="s">
        <v>72</v>
      </c>
      <c r="AD40" s="40" t="s">
        <v>73</v>
      </c>
      <c r="AE40" s="40" t="s">
        <v>74</v>
      </c>
      <c r="AF40" s="40" t="s">
        <v>78</v>
      </c>
      <c r="AG40" s="40"/>
      <c r="AH40" s="40" t="s">
        <v>51</v>
      </c>
      <c r="AI40" s="40" t="s">
        <v>52</v>
      </c>
      <c r="AJ40" s="40" t="s">
        <v>53</v>
      </c>
      <c r="AK40" s="40" t="s">
        <v>54</v>
      </c>
      <c r="AL40" s="40" t="s">
        <v>55</v>
      </c>
      <c r="AM40" s="40" t="s">
        <v>56</v>
      </c>
      <c r="AN40" s="40" t="s">
        <v>57</v>
      </c>
      <c r="AO40" s="40" t="s">
        <v>58</v>
      </c>
      <c r="AP40" s="40" t="s">
        <v>59</v>
      </c>
      <c r="AQ40" s="40" t="s">
        <v>85</v>
      </c>
      <c r="AR40" s="40" t="s">
        <v>86</v>
      </c>
      <c r="AS40" s="40" t="s">
        <v>87</v>
      </c>
      <c r="AT40" s="40" t="s">
        <v>88</v>
      </c>
      <c r="AU40" s="40" t="s">
        <v>201</v>
      </c>
      <c r="AV40" s="40"/>
      <c r="AW40" s="40"/>
      <c r="AX40" s="40"/>
      <c r="AY40" s="40"/>
      <c r="AZ40" s="40"/>
      <c r="BA40" s="49"/>
      <c r="BB40" s="49"/>
      <c r="BC40" s="49"/>
      <c r="BD40" s="49"/>
      <c r="BE40" s="48"/>
      <c r="BF40" s="94"/>
      <c r="BG40" s="40"/>
    </row>
    <row r="41" spans="1:59" ht="12" customHeight="1">
      <c r="A41" s="40"/>
      <c r="B41" s="94"/>
      <c r="C41" s="120" t="s">
        <v>202</v>
      </c>
      <c r="D41" s="119" t="s">
        <v>19</v>
      </c>
      <c r="E41" s="119" t="s">
        <v>29</v>
      </c>
      <c r="F41" s="119" t="s">
        <v>23</v>
      </c>
      <c r="G41" s="51" t="s">
        <v>6</v>
      </c>
      <c r="H41" s="51"/>
      <c r="I41" s="41" t="s">
        <v>141</v>
      </c>
      <c r="J41" s="42" t="s">
        <v>89</v>
      </c>
      <c r="K41" s="70">
        <v>41898</v>
      </c>
      <c r="L41" s="42" t="s">
        <v>90</v>
      </c>
      <c r="M41" s="42" t="s">
        <v>91</v>
      </c>
      <c r="N41" s="41">
        <v>43016</v>
      </c>
      <c r="O41" s="42" t="s">
        <v>143</v>
      </c>
      <c r="P41" s="42" t="s">
        <v>144</v>
      </c>
      <c r="Q41" s="42" t="s">
        <v>145</v>
      </c>
      <c r="R41" s="42" t="s">
        <v>146</v>
      </c>
      <c r="S41" s="42" t="s">
        <v>147</v>
      </c>
      <c r="T41" s="42" t="s">
        <v>148</v>
      </c>
      <c r="U41" s="42" t="s">
        <v>153</v>
      </c>
      <c r="V41" s="42" t="s">
        <v>154</v>
      </c>
      <c r="W41" s="43" t="s">
        <v>155</v>
      </c>
      <c r="X41" s="43" t="s">
        <v>156</v>
      </c>
      <c r="Y41" s="43" t="s">
        <v>157</v>
      </c>
      <c r="Z41" s="43" t="s">
        <v>158</v>
      </c>
      <c r="AA41" s="42" t="s">
        <v>159</v>
      </c>
      <c r="AB41" s="42" t="s">
        <v>160</v>
      </c>
      <c r="AC41" s="42" t="s">
        <v>161</v>
      </c>
      <c r="AD41" s="42" t="s">
        <v>83</v>
      </c>
      <c r="AE41" s="42" t="s">
        <v>162</v>
      </c>
      <c r="AF41" s="42" t="s">
        <v>163</v>
      </c>
      <c r="AG41" s="42"/>
      <c r="AH41" s="42" t="s">
        <v>164</v>
      </c>
      <c r="AI41" s="42" t="s">
        <v>165</v>
      </c>
      <c r="AJ41" s="42" t="s">
        <v>166</v>
      </c>
      <c r="AK41" s="42" t="s">
        <v>167</v>
      </c>
      <c r="AL41" s="42" t="s">
        <v>168</v>
      </c>
      <c r="AM41" s="42" t="s">
        <v>169</v>
      </c>
      <c r="AN41" s="42" t="s">
        <v>170</v>
      </c>
      <c r="AO41" s="42" t="s">
        <v>171</v>
      </c>
      <c r="AP41" s="42" t="s">
        <v>172</v>
      </c>
      <c r="AQ41" s="42" t="s">
        <v>173</v>
      </c>
      <c r="AR41" s="42" t="s">
        <v>174</v>
      </c>
      <c r="AS41" s="42" t="s">
        <v>172</v>
      </c>
      <c r="AT41" s="42" t="s">
        <v>173</v>
      </c>
      <c r="AU41" s="42" t="s">
        <v>174</v>
      </c>
      <c r="AV41" s="42"/>
      <c r="AW41" s="42"/>
      <c r="AX41" s="42"/>
      <c r="AY41" s="42"/>
      <c r="AZ41" s="42"/>
      <c r="BA41" s="49"/>
      <c r="BB41" s="49"/>
      <c r="BC41" s="49"/>
      <c r="BD41" s="49"/>
      <c r="BE41" s="48"/>
      <c r="BF41" s="94"/>
      <c r="BG41" s="42"/>
    </row>
    <row r="42" spans="1:59" ht="6" customHeight="1">
      <c r="A42" s="40"/>
      <c r="B42" s="108"/>
      <c r="C42" s="49"/>
      <c r="D42" s="49"/>
      <c r="E42" s="49"/>
      <c r="F42" s="4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9"/>
      <c r="AM42" s="40"/>
      <c r="AN42" s="40"/>
      <c r="AO42" s="40"/>
      <c r="AP42" s="40"/>
      <c r="AQ42" s="40"/>
      <c r="AR42" s="40"/>
      <c r="AS42" s="45"/>
      <c r="AT42" s="40"/>
      <c r="AU42" s="40"/>
      <c r="AV42" s="40"/>
      <c r="AW42" s="40"/>
      <c r="AX42" s="40"/>
      <c r="AY42" s="40"/>
      <c r="AZ42" s="40"/>
      <c r="BA42" s="48"/>
      <c r="BB42" s="108"/>
    </row>
    <row r="43" spans="1:59" ht="13.5" customHeight="1">
      <c r="A43" s="40">
        <v>1</v>
      </c>
      <c r="B43" s="54" t="s">
        <v>4</v>
      </c>
      <c r="C43" s="122">
        <f t="shared" ref="C43:C48" si="15">AVERAGE(I43:AR43)/10</f>
        <v>122.28</v>
      </c>
      <c r="D43" s="122">
        <f t="shared" ref="D43:D48" si="16">AVERAGE(I43:T43)/10</f>
        <v>122.28</v>
      </c>
      <c r="E43" s="122" t="e">
        <f t="shared" ref="E43:E48" si="17">AVERAGE(U43:AF43)/10</f>
        <v>#DIV/0!</v>
      </c>
      <c r="F43" s="122" t="e">
        <f t="shared" ref="F43:F48" si="18">AVERAGE(AH43:AT43)/10</f>
        <v>#DIV/0!</v>
      </c>
      <c r="G43" s="40">
        <f t="shared" ref="G43:G48" si="19">MAX(I43:AZ43)</f>
        <v>1257</v>
      </c>
      <c r="H43" s="40"/>
      <c r="I43" s="40">
        <v>1257</v>
      </c>
      <c r="J43" s="40">
        <v>1241</v>
      </c>
      <c r="K43" s="40">
        <v>1222</v>
      </c>
      <c r="L43" s="40">
        <v>1182</v>
      </c>
      <c r="M43" s="40">
        <v>1212</v>
      </c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8"/>
      <c r="BB43" s="104"/>
    </row>
    <row r="44" spans="1:59" ht="13.5" customHeight="1">
      <c r="A44" s="40">
        <v>2</v>
      </c>
      <c r="B44" s="106" t="s">
        <v>194</v>
      </c>
      <c r="C44" s="122">
        <f t="shared" si="15"/>
        <v>115.5</v>
      </c>
      <c r="D44" s="122">
        <f t="shared" si="16"/>
        <v>115.5</v>
      </c>
      <c r="E44" s="122" t="e">
        <f t="shared" si="17"/>
        <v>#DIV/0!</v>
      </c>
      <c r="F44" s="122" t="e">
        <f t="shared" si="18"/>
        <v>#DIV/0!</v>
      </c>
      <c r="G44" s="40">
        <f t="shared" si="19"/>
        <v>1155</v>
      </c>
      <c r="H44" s="40"/>
      <c r="I44" s="40"/>
      <c r="J44" s="40"/>
      <c r="K44" s="40">
        <v>1155</v>
      </c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8"/>
      <c r="BB44" s="104"/>
    </row>
    <row r="45" spans="1:59" ht="13.5" customHeight="1">
      <c r="A45" s="40">
        <v>3</v>
      </c>
      <c r="B45" s="54" t="s">
        <v>36</v>
      </c>
      <c r="C45" s="122">
        <f t="shared" si="15"/>
        <v>113.5</v>
      </c>
      <c r="D45" s="122">
        <f t="shared" si="16"/>
        <v>113.5</v>
      </c>
      <c r="E45" s="122" t="e">
        <f t="shared" si="17"/>
        <v>#DIV/0!</v>
      </c>
      <c r="F45" s="122" t="e">
        <f t="shared" si="18"/>
        <v>#DIV/0!</v>
      </c>
      <c r="G45" s="40">
        <f t="shared" si="19"/>
        <v>1173</v>
      </c>
      <c r="H45" s="40"/>
      <c r="I45" s="40"/>
      <c r="J45" s="43">
        <v>1129</v>
      </c>
      <c r="K45" s="43">
        <v>1173</v>
      </c>
      <c r="L45" s="43">
        <v>1126</v>
      </c>
      <c r="M45" s="43">
        <v>1112</v>
      </c>
      <c r="N45" s="43"/>
      <c r="O45" s="43"/>
      <c r="P45" s="43"/>
      <c r="Q45" s="43"/>
      <c r="R45" s="43"/>
      <c r="S45" s="43"/>
      <c r="T45" s="43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8"/>
      <c r="BB45" s="111"/>
    </row>
    <row r="46" spans="1:59" ht="13.5" customHeight="1">
      <c r="A46" s="40">
        <v>4</v>
      </c>
      <c r="B46" s="54" t="s">
        <v>181</v>
      </c>
      <c r="C46" s="122">
        <f t="shared" si="15"/>
        <v>110.1</v>
      </c>
      <c r="D46" s="122">
        <f t="shared" si="16"/>
        <v>110.1</v>
      </c>
      <c r="E46" s="122" t="e">
        <f t="shared" si="17"/>
        <v>#DIV/0!</v>
      </c>
      <c r="F46" s="122" t="e">
        <f t="shared" si="18"/>
        <v>#DIV/0!</v>
      </c>
      <c r="G46" s="40">
        <f t="shared" si="19"/>
        <v>1182</v>
      </c>
      <c r="H46" s="40"/>
      <c r="I46" s="40">
        <v>1182</v>
      </c>
      <c r="J46" s="40">
        <v>1081</v>
      </c>
      <c r="K46" s="40">
        <v>1083</v>
      </c>
      <c r="L46" s="40">
        <v>1067</v>
      </c>
      <c r="M46" s="40">
        <v>1092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8"/>
      <c r="BB46" s="108"/>
    </row>
    <row r="47" spans="1:59" ht="13.5" customHeight="1">
      <c r="A47" s="40">
        <v>5</v>
      </c>
      <c r="B47" s="54" t="s">
        <v>192</v>
      </c>
      <c r="C47" s="122">
        <f t="shared" si="15"/>
        <v>109.25</v>
      </c>
      <c r="D47" s="124">
        <f t="shared" si="16"/>
        <v>109.25</v>
      </c>
      <c r="E47" s="122" t="e">
        <f t="shared" si="17"/>
        <v>#DIV/0!</v>
      </c>
      <c r="F47" s="122" t="e">
        <f t="shared" si="18"/>
        <v>#DIV/0!</v>
      </c>
      <c r="G47" s="40">
        <f t="shared" si="19"/>
        <v>1113</v>
      </c>
      <c r="H47" s="40"/>
      <c r="I47" s="40"/>
      <c r="J47" s="40"/>
      <c r="K47" s="40">
        <v>1113</v>
      </c>
      <c r="L47" s="40"/>
      <c r="M47" s="40">
        <v>1072</v>
      </c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8"/>
      <c r="BB47" s="108"/>
    </row>
    <row r="48" spans="1:59" ht="13.5" customHeight="1">
      <c r="A48" s="40">
        <v>6</v>
      </c>
      <c r="B48" s="106" t="s">
        <v>191</v>
      </c>
      <c r="C48" s="122">
        <f t="shared" si="15"/>
        <v>108.96666666666667</v>
      </c>
      <c r="D48" s="122">
        <f t="shared" si="16"/>
        <v>108.96666666666667</v>
      </c>
      <c r="E48" s="122" t="e">
        <f t="shared" si="17"/>
        <v>#DIV/0!</v>
      </c>
      <c r="F48" s="122" t="e">
        <f t="shared" si="18"/>
        <v>#DIV/0!</v>
      </c>
      <c r="G48" s="40">
        <f t="shared" si="19"/>
        <v>1119</v>
      </c>
      <c r="H48" s="51"/>
      <c r="I48" s="40"/>
      <c r="J48" s="40"/>
      <c r="K48" s="40">
        <v>1119</v>
      </c>
      <c r="L48" s="40">
        <v>1041</v>
      </c>
      <c r="M48" s="40">
        <v>1109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110"/>
      <c r="AL48" s="40"/>
      <c r="AM48" s="40"/>
      <c r="AN48" s="40"/>
      <c r="AO48" s="40"/>
      <c r="AP48" s="40"/>
      <c r="AQ48" s="40"/>
      <c r="AR48" s="40"/>
      <c r="AS48" s="45"/>
      <c r="AT48" s="40"/>
      <c r="AU48" s="40"/>
      <c r="AV48" s="40"/>
      <c r="AW48" s="40"/>
      <c r="AX48" s="40"/>
      <c r="AY48" s="40"/>
      <c r="AZ48" s="40"/>
      <c r="BA48" s="48"/>
      <c r="BB48" s="108"/>
    </row>
    <row r="49" spans="1:54" ht="12.75" customHeight="1">
      <c r="A49" s="40"/>
      <c r="B49" s="106"/>
      <c r="C49" s="122"/>
      <c r="D49" s="122"/>
      <c r="E49" s="122"/>
      <c r="F49" s="122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8"/>
      <c r="BB49" s="108"/>
    </row>
    <row r="50" spans="1:54" ht="13.5" customHeight="1">
      <c r="A50" s="40"/>
      <c r="B50" s="125"/>
      <c r="C50" s="122"/>
      <c r="D50" s="122"/>
      <c r="E50" s="122"/>
      <c r="F50" s="122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8"/>
      <c r="BB50" s="104"/>
    </row>
    <row r="51" spans="1:54" ht="13.5" customHeight="1">
      <c r="A51" s="40"/>
      <c r="B51" s="54"/>
      <c r="C51" s="122"/>
      <c r="D51" s="124"/>
      <c r="E51" s="122"/>
      <c r="F51" s="119"/>
      <c r="G51" s="40"/>
      <c r="H51" s="51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8"/>
      <c r="BB51" s="90"/>
    </row>
    <row r="52" spans="1:54" ht="13.5" customHeight="1">
      <c r="A52" s="40"/>
      <c r="B52" s="54"/>
      <c r="C52" s="122"/>
      <c r="D52" s="122"/>
      <c r="E52" s="122"/>
      <c r="F52" s="122"/>
      <c r="G52" s="40"/>
      <c r="H52" s="40"/>
      <c r="I52" s="40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8"/>
      <c r="BB52" s="104"/>
    </row>
    <row r="53" spans="1:54" ht="13.5" customHeight="1">
      <c r="A53" s="40"/>
      <c r="C53" s="122"/>
      <c r="D53" s="122"/>
      <c r="E53" s="122"/>
      <c r="F53" s="122"/>
      <c r="G53" s="40"/>
      <c r="H53" s="56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8"/>
      <c r="BB53" s="104"/>
    </row>
    <row r="54" spans="1:54" ht="13.5" customHeight="1">
      <c r="A54" s="40"/>
      <c r="C54" s="122"/>
      <c r="D54" s="122"/>
      <c r="E54" s="122"/>
      <c r="F54" s="122"/>
      <c r="G54" s="40"/>
      <c r="H54" s="102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8"/>
      <c r="BB54" s="111"/>
    </row>
    <row r="55" spans="1:54" ht="13.5" customHeight="1">
      <c r="A55" s="40"/>
      <c r="C55" s="122"/>
      <c r="D55" s="124"/>
      <c r="E55" s="122"/>
      <c r="F55" s="122"/>
      <c r="G55" s="51"/>
      <c r="H55" s="48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8"/>
      <c r="BB55" s="111"/>
    </row>
    <row r="56" spans="1:54" ht="13.5" customHeight="1">
      <c r="A56" s="40"/>
      <c r="C56" s="122"/>
      <c r="D56" s="122"/>
      <c r="E56" s="122"/>
      <c r="F56" s="122"/>
      <c r="G56" s="40"/>
      <c r="H56" s="51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8"/>
      <c r="BB56" s="104"/>
    </row>
    <row r="57" spans="1:54" ht="13.5" customHeight="1">
      <c r="A57" s="40"/>
      <c r="C57" s="122"/>
      <c r="D57" s="124"/>
      <c r="E57" s="122"/>
      <c r="F57" s="122"/>
      <c r="G57" s="51"/>
      <c r="I57" s="40"/>
      <c r="J57" s="40"/>
      <c r="K57" s="42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8"/>
      <c r="BB57" s="104"/>
    </row>
    <row r="58" spans="1:54" ht="13.5" customHeight="1">
      <c r="A58" s="40"/>
      <c r="B58" s="112"/>
      <c r="C58" s="122"/>
      <c r="D58" s="124"/>
      <c r="E58" s="122"/>
      <c r="G58" s="51"/>
      <c r="J58" s="40"/>
      <c r="K58" s="42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8"/>
      <c r="BB58" s="104"/>
    </row>
    <row r="59" spans="1:54" ht="13.5" customHeight="1">
      <c r="A59" s="40"/>
      <c r="B59" s="112"/>
      <c r="C59" s="122"/>
      <c r="D59" s="122"/>
      <c r="E59" s="122"/>
      <c r="F59" s="122"/>
      <c r="G59" s="40"/>
      <c r="H59" s="56"/>
      <c r="I59" s="40"/>
      <c r="J59" s="40"/>
      <c r="K59" s="42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8"/>
      <c r="BB59" s="104"/>
    </row>
    <row r="60" spans="1:54" ht="13.5" customHeight="1">
      <c r="A60" s="40"/>
      <c r="B60" s="54"/>
      <c r="C60" s="122"/>
      <c r="D60" s="124"/>
      <c r="E60" s="122"/>
      <c r="F60" s="122"/>
      <c r="G60" s="51"/>
      <c r="H60" s="56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8"/>
      <c r="BB60" s="126"/>
    </row>
    <row r="61" spans="1:54" ht="13.5" customHeight="1">
      <c r="A61" s="40"/>
      <c r="B61" s="106"/>
      <c r="C61" s="124"/>
      <c r="D61" s="124"/>
      <c r="E61" s="119"/>
      <c r="F61" s="122"/>
      <c r="G61" s="51"/>
      <c r="H61" s="56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8"/>
      <c r="BB61" s="126"/>
    </row>
    <row r="62" spans="1:54" ht="13.5" customHeight="1">
      <c r="A62" s="3"/>
      <c r="B62" s="106"/>
      <c r="C62" s="123"/>
      <c r="D62" s="124"/>
      <c r="E62" s="119"/>
      <c r="F62" s="119"/>
      <c r="G62" s="51"/>
      <c r="H62" s="51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3"/>
      <c r="AG62" s="43"/>
      <c r="AH62" s="127"/>
      <c r="AI62" s="43"/>
      <c r="AJ62" s="43"/>
      <c r="AK62" s="43"/>
      <c r="AL62" s="43"/>
      <c r="AM62" s="43"/>
      <c r="AN62" s="43"/>
      <c r="AO62" s="42"/>
      <c r="AP62" s="42"/>
      <c r="AQ62" s="42"/>
      <c r="AR62" s="42"/>
      <c r="AS62" s="42"/>
      <c r="AT62" s="42"/>
      <c r="AU62" s="42"/>
      <c r="AV62" s="42"/>
      <c r="AW62" s="42"/>
      <c r="AX62" s="40"/>
      <c r="AY62" s="40"/>
      <c r="AZ62" s="40"/>
      <c r="BA62" s="48"/>
      <c r="BB62" s="104"/>
    </row>
    <row r="63" spans="1:54" ht="13.5" customHeight="1">
      <c r="A63" s="40"/>
      <c r="B63" s="109"/>
      <c r="C63" s="122"/>
      <c r="D63" s="124"/>
      <c r="E63" s="119"/>
      <c r="F63" s="122"/>
      <c r="G63" s="51"/>
      <c r="H63" s="48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8"/>
      <c r="BB63" s="108"/>
    </row>
    <row r="64" spans="1:54" ht="12" customHeight="1">
      <c r="A64" s="40"/>
      <c r="B64" s="109"/>
      <c r="C64" s="122"/>
      <c r="D64" s="124"/>
      <c r="E64" s="122"/>
      <c r="F64" s="122"/>
      <c r="G64" s="51"/>
      <c r="H64" s="51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8"/>
      <c r="BB64" s="113"/>
    </row>
    <row r="65" spans="1:54" ht="14.25" customHeight="1">
      <c r="A65" s="40"/>
      <c r="B65" s="109"/>
      <c r="C65" s="122"/>
      <c r="D65" s="124"/>
      <c r="E65" s="122"/>
      <c r="F65" s="122"/>
      <c r="G65" s="51"/>
      <c r="H65" s="40"/>
      <c r="I65" s="40"/>
      <c r="J65" s="42"/>
      <c r="K65" s="42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3"/>
      <c r="AY65" s="43"/>
      <c r="AZ65" s="43"/>
      <c r="BA65" s="48"/>
      <c r="BB65" s="113"/>
    </row>
    <row r="66" spans="1:54" ht="15" customHeight="1">
      <c r="A66" s="40"/>
      <c r="B66" s="109"/>
      <c r="C66" s="122"/>
      <c r="D66" s="124"/>
      <c r="E66" s="49"/>
      <c r="F66" s="122"/>
      <c r="G66" s="51"/>
      <c r="H66" s="56"/>
      <c r="I66" s="40"/>
      <c r="J66" s="40"/>
      <c r="K66" s="40"/>
      <c r="L66" s="42"/>
      <c r="M66" s="42"/>
      <c r="N66" s="42"/>
      <c r="O66" s="42"/>
      <c r="P66" s="42"/>
      <c r="Q66" s="42"/>
      <c r="R66" s="42"/>
      <c r="S66" s="42"/>
      <c r="T66" s="42"/>
      <c r="U66" s="43"/>
      <c r="V66" s="43"/>
      <c r="W66" s="43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2"/>
      <c r="AS66" s="42"/>
      <c r="AT66" s="42"/>
      <c r="AU66" s="42"/>
      <c r="AV66" s="42"/>
      <c r="AW66" s="42"/>
      <c r="AX66" s="43"/>
      <c r="AY66" s="43"/>
      <c r="AZ66" s="43"/>
      <c r="BA66" s="48"/>
      <c r="BB66" s="128"/>
    </row>
    <row r="67" spans="1:54" ht="12" customHeight="1">
      <c r="A67" s="40"/>
      <c r="I67" s="40"/>
      <c r="AV67" s="40"/>
      <c r="AX67" s="40"/>
    </row>
    <row r="68" spans="1:54" ht="13.5" customHeight="1">
      <c r="A68" s="40"/>
      <c r="AO68" s="43"/>
    </row>
    <row r="69" spans="1:54" ht="12" customHeight="1">
      <c r="A69" s="40"/>
      <c r="B69" s="114"/>
      <c r="C69" s="122"/>
      <c r="D69" s="122"/>
      <c r="E69" s="3"/>
      <c r="F69" s="3"/>
      <c r="G69" s="40"/>
      <c r="H69" s="17"/>
      <c r="I69" s="48"/>
      <c r="J69" s="40"/>
      <c r="K69" s="45"/>
      <c r="L69" s="45"/>
      <c r="M69" s="45"/>
      <c r="N69" s="45"/>
      <c r="O69" s="45"/>
      <c r="P69" s="45"/>
      <c r="Q69" s="45"/>
      <c r="R69" s="45"/>
      <c r="AE69" s="40"/>
      <c r="AH69" s="57"/>
      <c r="AI69" s="45"/>
      <c r="AJ69" s="3"/>
      <c r="AK69" s="3"/>
      <c r="AL69" s="3"/>
      <c r="AM69" s="3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B69" s="126"/>
    </row>
    <row r="70" spans="1:54" ht="12" customHeight="1">
      <c r="A70" s="40"/>
      <c r="B70" s="114"/>
      <c r="C70" s="122"/>
      <c r="D70" s="122"/>
      <c r="F70" s="122"/>
      <c r="G70" s="40"/>
      <c r="H70" s="17"/>
      <c r="I70" s="48"/>
      <c r="J70" s="40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5"/>
      <c r="AJ70" s="3"/>
      <c r="AK70" s="3"/>
      <c r="AL70" s="3"/>
      <c r="AM70" s="40"/>
      <c r="AN70" s="40"/>
      <c r="AO70" s="40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B70" s="126"/>
    </row>
    <row r="71" spans="1:54" ht="12" customHeight="1">
      <c r="A71" s="40"/>
      <c r="E71" s="22"/>
      <c r="AE71" s="40"/>
      <c r="AF71" s="40"/>
      <c r="AG71" s="40"/>
      <c r="AH71" s="40"/>
      <c r="AI71" s="45"/>
      <c r="AJ71" s="3"/>
      <c r="AK71" s="3"/>
      <c r="AL71" s="3"/>
      <c r="AM71" s="3"/>
      <c r="AN71" s="3"/>
      <c r="AO71" s="3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B71" s="126"/>
    </row>
    <row r="72" spans="1:54" ht="12" customHeight="1">
      <c r="A72" s="40"/>
      <c r="B72" s="126"/>
      <c r="C72" s="122"/>
      <c r="D72" s="122"/>
      <c r="E72" s="122"/>
      <c r="F72" s="122"/>
      <c r="G72" s="40"/>
      <c r="H72" s="56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8"/>
      <c r="BB72" s="126"/>
    </row>
    <row r="73" spans="1:54" ht="12" customHeight="1">
      <c r="A73" s="40"/>
      <c r="H73" s="48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8"/>
      <c r="BB73" s="104"/>
    </row>
    <row r="74" spans="1:54" ht="12" customHeight="1">
      <c r="A74" s="57"/>
      <c r="B74" s="126"/>
      <c r="C74" s="122"/>
      <c r="D74" s="122"/>
      <c r="E74" s="122"/>
      <c r="F74" s="122"/>
      <c r="G74" s="40"/>
      <c r="H74" s="48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5"/>
      <c r="V74" s="45"/>
      <c r="W74" s="57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8"/>
      <c r="BB74" s="108"/>
    </row>
    <row r="75" spans="1:54" ht="13">
      <c r="A75" s="48"/>
      <c r="B75" s="126"/>
      <c r="C75" s="122"/>
      <c r="D75" s="122"/>
      <c r="E75" s="122"/>
      <c r="F75" s="122"/>
      <c r="G75" s="40"/>
      <c r="H75" s="56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57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8"/>
      <c r="BB75" s="108"/>
    </row>
    <row r="76" spans="1:54" ht="13">
      <c r="A76" s="48"/>
      <c r="B76" s="108"/>
      <c r="C76" s="122"/>
      <c r="D76" s="122"/>
      <c r="E76" s="122"/>
      <c r="F76" s="122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0"/>
      <c r="AW76" s="40"/>
      <c r="AX76" s="40"/>
      <c r="AY76" s="40"/>
      <c r="AZ76" s="40"/>
      <c r="BA76" s="48"/>
      <c r="BB76" s="108"/>
    </row>
    <row r="77" spans="1:54" ht="13">
      <c r="A77" s="48"/>
      <c r="B77" s="108"/>
      <c r="C77" s="122"/>
      <c r="D77" s="122"/>
      <c r="E77" s="122"/>
      <c r="F77" s="122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8"/>
      <c r="BB77" s="108"/>
    </row>
    <row r="78" spans="1:54" ht="13">
      <c r="A78" s="48"/>
      <c r="B78" s="108"/>
      <c r="C78" s="122"/>
      <c r="D78" s="122"/>
      <c r="E78" s="122"/>
      <c r="F78" s="122"/>
      <c r="G78" s="40"/>
      <c r="H78" s="48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8"/>
      <c r="BB78" s="108"/>
    </row>
    <row r="79" spans="1:54" ht="13">
      <c r="A79" s="48"/>
      <c r="B79" s="108"/>
      <c r="C79" s="122"/>
      <c r="D79" s="122"/>
      <c r="E79" s="122"/>
      <c r="F79" s="122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8"/>
      <c r="BB79" s="108"/>
    </row>
    <row r="80" spans="1:54" ht="13">
      <c r="A80" s="40"/>
      <c r="B80" s="108"/>
      <c r="C80" s="122"/>
      <c r="D80" s="122"/>
      <c r="E80" s="122"/>
      <c r="F80" s="122"/>
      <c r="G80" s="40"/>
      <c r="H80" s="57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8"/>
      <c r="BB80" s="108"/>
    </row>
    <row r="81" spans="1:54" ht="13">
      <c r="A81" s="48"/>
      <c r="B81" s="108"/>
      <c r="C81" s="122"/>
      <c r="D81" s="122"/>
      <c r="E81" s="122"/>
      <c r="F81" s="122"/>
      <c r="G81" s="40"/>
      <c r="H81" s="48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8"/>
      <c r="BB81" s="108"/>
    </row>
    <row r="82" spans="1:54" ht="13">
      <c r="A82" s="48"/>
      <c r="B82" s="108"/>
      <c r="C82" s="122"/>
      <c r="D82" s="122"/>
      <c r="E82" s="122"/>
      <c r="F82" s="122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8"/>
      <c r="BB82" s="108"/>
    </row>
    <row r="83" spans="1:54" ht="13">
      <c r="A83" s="48"/>
      <c r="B83" s="108"/>
      <c r="C83" s="122"/>
      <c r="D83" s="122"/>
      <c r="E83" s="122"/>
      <c r="F83" s="122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8"/>
      <c r="BB83" s="108"/>
    </row>
    <row r="84" spans="1:54" ht="13">
      <c r="A84" s="48"/>
      <c r="B84" s="108"/>
      <c r="C84" s="122"/>
      <c r="D84" s="122"/>
      <c r="E84" s="122"/>
      <c r="F84" s="122"/>
      <c r="G84" s="40"/>
      <c r="H84" s="48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8"/>
      <c r="BB84" s="108"/>
    </row>
    <row r="85" spans="1:54" ht="13">
      <c r="A85" s="48"/>
      <c r="B85" s="108"/>
      <c r="C85" s="122"/>
      <c r="D85" s="122"/>
      <c r="E85" s="122"/>
      <c r="F85" s="122"/>
      <c r="G85" s="40"/>
      <c r="H85" s="57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8"/>
      <c r="BB85" s="108"/>
    </row>
    <row r="86" spans="1:54" ht="13">
      <c r="A86" s="48"/>
      <c r="B86" s="108"/>
      <c r="C86" s="122"/>
      <c r="D86" s="122"/>
      <c r="E86" s="122"/>
      <c r="F86" s="122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8"/>
      <c r="BB86" s="108"/>
    </row>
    <row r="87" spans="1:54" ht="13">
      <c r="A87" s="48"/>
      <c r="B87" s="108"/>
      <c r="C87" s="122"/>
      <c r="D87" s="122"/>
      <c r="E87" s="122"/>
      <c r="F87" s="122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8"/>
      <c r="BB87" s="108"/>
    </row>
    <row r="88" spans="1:54" ht="13">
      <c r="A88" s="48"/>
      <c r="B88" s="104"/>
      <c r="C88" s="122"/>
      <c r="D88" s="122"/>
      <c r="E88" s="122"/>
      <c r="F88" s="122"/>
      <c r="G88" s="40"/>
      <c r="H88" s="10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8"/>
      <c r="BB88" s="108"/>
    </row>
    <row r="89" spans="1:54" ht="13">
      <c r="A89" s="48"/>
      <c r="B89" s="104"/>
      <c r="C89" s="122"/>
      <c r="D89" s="122"/>
      <c r="E89" s="122"/>
      <c r="F89" s="122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</row>
    <row r="90" spans="1:54" ht="13">
      <c r="A90" s="48"/>
      <c r="B90" s="104"/>
      <c r="C90" s="122"/>
      <c r="D90" s="122"/>
      <c r="E90" s="122"/>
      <c r="F90" s="122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</row>
    <row r="91" spans="1:54" ht="13">
      <c r="A91" s="48"/>
      <c r="B91" s="104"/>
      <c r="C91" s="122"/>
      <c r="D91" s="122"/>
      <c r="E91" s="122"/>
      <c r="F91" s="122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</row>
    <row r="92" spans="1:54" ht="13">
      <c r="A92" s="48"/>
      <c r="B92" s="104"/>
      <c r="C92" s="122"/>
      <c r="D92" s="122"/>
      <c r="E92" s="122"/>
      <c r="F92" s="122"/>
      <c r="G92" s="40"/>
      <c r="H92" s="57"/>
      <c r="I92" s="40"/>
      <c r="J92" s="40"/>
      <c r="K92" s="40"/>
      <c r="L92" s="40"/>
      <c r="M92" s="40"/>
      <c r="N92" s="40"/>
      <c r="O92" s="40"/>
      <c r="P92" s="40"/>
      <c r="Q92" s="48"/>
      <c r="R92" s="48"/>
      <c r="S92" s="48"/>
      <c r="T92" s="48"/>
      <c r="U92" s="48"/>
      <c r="V92" s="48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8"/>
      <c r="BB92" s="108"/>
    </row>
    <row r="93" spans="1:54" ht="13">
      <c r="A93" s="48"/>
      <c r="B93" s="104"/>
      <c r="C93" s="122"/>
      <c r="D93" s="122"/>
      <c r="E93" s="122"/>
      <c r="F93" s="122"/>
      <c r="G93" s="40"/>
      <c r="H93" s="49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8"/>
      <c r="BB93" s="108"/>
    </row>
    <row r="94" spans="1:54" ht="13">
      <c r="A94" s="48"/>
      <c r="B94" s="104"/>
      <c r="C94" s="122"/>
      <c r="D94" s="122"/>
      <c r="E94" s="122"/>
      <c r="F94" s="122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  <c r="AR94" s="40"/>
      <c r="AS94" s="40"/>
      <c r="AT94" s="40"/>
      <c r="AU94" s="40"/>
      <c r="AV94" s="40"/>
      <c r="AW94" s="40"/>
      <c r="AX94" s="40"/>
      <c r="AY94" s="40"/>
      <c r="AZ94" s="40"/>
      <c r="BA94" s="48"/>
      <c r="BB94" s="108"/>
    </row>
    <row r="95" spans="1:54" ht="13">
      <c r="A95" s="48"/>
      <c r="B95" s="104"/>
      <c r="C95" s="122"/>
      <c r="D95" s="122"/>
      <c r="E95" s="122"/>
      <c r="F95" s="122"/>
      <c r="G95" s="40"/>
      <c r="H95" s="57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  <c r="AR95" s="40"/>
      <c r="AS95" s="40"/>
      <c r="AT95" s="40"/>
      <c r="AU95" s="40"/>
      <c r="AV95" s="40"/>
      <c r="AW95" s="40"/>
      <c r="AX95" s="40"/>
      <c r="AY95" s="40"/>
      <c r="AZ95" s="40"/>
      <c r="BA95" s="48"/>
      <c r="BB95" s="104"/>
    </row>
    <row r="96" spans="1:54" ht="13">
      <c r="A96" s="48"/>
      <c r="B96" s="104"/>
      <c r="C96" s="122"/>
      <c r="D96" s="122"/>
      <c r="E96" s="122"/>
      <c r="F96" s="122"/>
      <c r="G96" s="40"/>
      <c r="H96" s="10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8"/>
      <c r="BB96" s="104"/>
    </row>
    <row r="97" spans="1:54" ht="13">
      <c r="A97" s="40"/>
      <c r="B97" s="104"/>
      <c r="C97" s="122"/>
      <c r="D97" s="122"/>
      <c r="E97" s="122"/>
      <c r="F97" s="122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8"/>
      <c r="BB97" s="104"/>
    </row>
    <row r="98" spans="1:54" ht="13">
      <c r="A98" s="40"/>
      <c r="B98" s="104"/>
      <c r="C98" s="122"/>
      <c r="D98" s="122"/>
      <c r="E98" s="122"/>
      <c r="F98" s="122"/>
      <c r="G98" s="40"/>
      <c r="H98" s="44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8"/>
      <c r="BB98" s="104"/>
    </row>
    <row r="99" spans="1:54" ht="12" customHeight="1">
      <c r="A99" s="40"/>
      <c r="B99" s="104"/>
      <c r="C99" s="122"/>
      <c r="D99" s="122"/>
      <c r="E99" s="122"/>
      <c r="F99" s="122"/>
      <c r="G99" s="40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/>
      <c r="AV99" s="40"/>
      <c r="AW99" s="40"/>
      <c r="AX99" s="40"/>
      <c r="AY99" s="40"/>
      <c r="AZ99" s="40"/>
      <c r="BA99" s="48"/>
      <c r="BB99" s="48"/>
    </row>
    <row r="100" spans="1:54" ht="12" customHeight="1">
      <c r="A100" s="40"/>
      <c r="B100" s="104"/>
      <c r="C100" s="122"/>
      <c r="D100" s="122"/>
      <c r="E100" s="122"/>
      <c r="F100" s="122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8"/>
      <c r="BB100" s="48"/>
    </row>
    <row r="101" spans="1:54" ht="12" customHeight="1">
      <c r="A101" s="40"/>
      <c r="B101" s="104"/>
      <c r="C101" s="122"/>
      <c r="D101" s="122"/>
      <c r="E101" s="122"/>
      <c r="F101" s="122"/>
      <c r="G101" s="40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</row>
    <row r="102" spans="1:54" ht="13">
      <c r="A102" s="48"/>
      <c r="B102" s="104"/>
      <c r="C102" s="122"/>
      <c r="D102" s="122"/>
      <c r="E102" s="122"/>
      <c r="F102" s="122"/>
      <c r="G102" s="40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</row>
    <row r="103" spans="1:54" ht="13">
      <c r="A103" s="48"/>
      <c r="B103" s="104"/>
      <c r="C103" s="122"/>
      <c r="D103" s="122"/>
      <c r="E103" s="122"/>
      <c r="F103" s="122"/>
      <c r="G103" s="40"/>
      <c r="H103" s="56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8"/>
      <c r="BB103" s="104"/>
    </row>
    <row r="104" spans="1:54" ht="13">
      <c r="A104" s="48"/>
      <c r="B104" s="104"/>
      <c r="C104" s="122"/>
      <c r="D104" s="122"/>
      <c r="E104" s="122"/>
      <c r="F104" s="122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8"/>
      <c r="BB104" s="104"/>
    </row>
    <row r="105" spans="1:54" ht="13">
      <c r="A105" s="48"/>
      <c r="B105" s="104"/>
      <c r="C105" s="122"/>
      <c r="D105" s="122"/>
      <c r="E105" s="122"/>
      <c r="F105" s="122"/>
      <c r="G105" s="40"/>
      <c r="H105" s="10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8"/>
      <c r="BB105" s="104"/>
    </row>
    <row r="106" spans="1:54" ht="13">
      <c r="A106" s="40"/>
      <c r="B106" s="104"/>
      <c r="C106" s="122"/>
      <c r="D106" s="122"/>
      <c r="E106" s="122"/>
      <c r="F106" s="122"/>
      <c r="G106" s="40"/>
      <c r="H106" s="49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8"/>
      <c r="BB106" s="104"/>
    </row>
    <row r="107" spans="1:54" ht="13">
      <c r="A107" s="40"/>
      <c r="B107" s="104"/>
      <c r="C107" s="122"/>
      <c r="D107" s="122"/>
      <c r="E107" s="122"/>
      <c r="F107" s="122"/>
      <c r="G107" s="40"/>
      <c r="H107" s="49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8"/>
      <c r="BB107" s="104"/>
    </row>
    <row r="108" spans="1:54" ht="13">
      <c r="A108" s="40"/>
      <c r="B108" s="104"/>
      <c r="C108" s="122"/>
      <c r="D108" s="122"/>
      <c r="E108" s="122"/>
      <c r="F108" s="122"/>
      <c r="G108" s="40"/>
      <c r="H108" s="10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8"/>
      <c r="BB108" s="104"/>
    </row>
    <row r="109" spans="1:54" ht="13">
      <c r="A109" s="48"/>
      <c r="B109" s="104"/>
      <c r="C109" s="122"/>
      <c r="D109" s="122"/>
      <c r="E109" s="122"/>
      <c r="F109" s="122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8"/>
      <c r="BB109" s="104"/>
    </row>
    <row r="110" spans="1:54" ht="13">
      <c r="A110" s="40"/>
      <c r="B110" s="104"/>
      <c r="C110" s="122"/>
      <c r="D110" s="122"/>
      <c r="E110" s="122"/>
      <c r="F110" s="122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8"/>
      <c r="BB110" s="104"/>
    </row>
    <row r="111" spans="1:54" ht="13">
      <c r="A111" s="48"/>
      <c r="B111" s="104"/>
      <c r="C111" s="122"/>
      <c r="D111" s="122"/>
      <c r="E111" s="122"/>
      <c r="F111" s="122"/>
      <c r="G111" s="40"/>
      <c r="H111" s="56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8"/>
      <c r="BB111" s="104"/>
    </row>
    <row r="112" spans="1:54" ht="13">
      <c r="A112" s="48"/>
      <c r="B112" s="108"/>
      <c r="C112" s="122"/>
      <c r="D112" s="122"/>
      <c r="E112" s="122"/>
      <c r="F112" s="122"/>
      <c r="G112" s="40"/>
      <c r="H112" s="56"/>
      <c r="I112" s="40"/>
      <c r="J112" s="40"/>
      <c r="K112" s="40"/>
      <c r="L112" s="40"/>
      <c r="M112" s="40"/>
      <c r="N112" s="40"/>
      <c r="O112" s="40"/>
      <c r="P112" s="40"/>
      <c r="Q112" s="48"/>
      <c r="R112" s="48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8"/>
      <c r="BB112" s="108"/>
    </row>
    <row r="113" spans="1:54" ht="13">
      <c r="A113" s="40"/>
      <c r="B113" s="104"/>
      <c r="C113" s="122"/>
      <c r="D113" s="122"/>
      <c r="E113" s="122"/>
      <c r="F113" s="122"/>
      <c r="G113" s="40"/>
      <c r="H113" s="10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8"/>
      <c r="BB113" s="104"/>
    </row>
    <row r="114" spans="1:54" ht="13">
      <c r="A114" s="40"/>
      <c r="B114" s="104"/>
      <c r="C114" s="122"/>
      <c r="D114" s="122"/>
      <c r="E114" s="122"/>
      <c r="F114" s="122"/>
      <c r="G114" s="40"/>
      <c r="H114" s="49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8"/>
      <c r="BB114" s="104"/>
    </row>
    <row r="115" spans="1:54" ht="13">
      <c r="A115" s="48"/>
      <c r="B115" s="111"/>
      <c r="C115" s="122"/>
      <c r="D115" s="122"/>
      <c r="E115" s="122"/>
      <c r="F115" s="122"/>
      <c r="G115" s="40"/>
      <c r="H115" s="1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8"/>
      <c r="BB115" s="111"/>
    </row>
    <row r="116" spans="1:54" ht="13">
      <c r="A116" s="48"/>
      <c r="B116" s="111"/>
      <c r="C116" s="122"/>
      <c r="D116" s="122"/>
      <c r="E116" s="122"/>
      <c r="F116" s="122"/>
      <c r="G116" s="40"/>
      <c r="H116" s="56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8"/>
      <c r="BB116" s="111"/>
    </row>
    <row r="117" spans="1:54" ht="13">
      <c r="A117" s="48"/>
      <c r="B117" s="104"/>
      <c r="C117" s="122"/>
      <c r="D117" s="122"/>
      <c r="E117" s="122"/>
      <c r="F117" s="122"/>
      <c r="G117" s="40"/>
      <c r="H117" s="56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8"/>
      <c r="BB117" s="104"/>
    </row>
    <row r="118" spans="1:54" ht="13">
      <c r="A118" s="48"/>
      <c r="B118" s="111"/>
      <c r="C118" s="122"/>
      <c r="D118" s="122"/>
      <c r="E118" s="122"/>
      <c r="F118" s="122"/>
      <c r="G118" s="40"/>
      <c r="H118" s="56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  <c r="AR118" s="40"/>
      <c r="AS118" s="40"/>
      <c r="AT118" s="40"/>
      <c r="AU118" s="40"/>
      <c r="AV118" s="40"/>
      <c r="AW118" s="40"/>
      <c r="AX118" s="40"/>
      <c r="AY118" s="40"/>
      <c r="AZ118" s="40"/>
      <c r="BA118" s="48"/>
      <c r="BB118" s="111"/>
    </row>
    <row r="119" spans="1:54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</row>
    <row r="120" spans="1:54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</row>
    <row r="121" spans="1:54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</row>
    <row r="122" spans="1:54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</row>
    <row r="123" spans="1:54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</row>
    <row r="124" spans="1:54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</row>
    <row r="125" spans="1:54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</row>
    <row r="126" spans="1:54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</row>
    <row r="127" spans="1:54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</row>
    <row r="128" spans="1:54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</row>
    <row r="129" spans="1:54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</row>
    <row r="130" spans="1:54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</row>
    <row r="131" spans="1:54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</row>
    <row r="132" spans="1:54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</row>
  </sheetData>
  <mergeCells count="9">
    <mergeCell ref="B40:B41"/>
    <mergeCell ref="BF40:BF41"/>
    <mergeCell ref="BB64:BB65"/>
    <mergeCell ref="B7:B8"/>
    <mergeCell ref="BF7:BF8"/>
    <mergeCell ref="B18:B19"/>
    <mergeCell ref="BF18:BF19"/>
    <mergeCell ref="B30:B31"/>
    <mergeCell ref="BF30:BF31"/>
  </mergeCells>
  <printOptions gridLines="1"/>
  <pageMargins left="0.19685039370078741" right="0" top="0.27559055118110237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0366-1E20-420F-8E28-BBE84244A2CF}">
  <sheetPr codeName="Blad8"/>
  <dimension ref="A1:BT74"/>
  <sheetViews>
    <sheetView zoomScale="140" zoomScaleNormal="140" workbookViewId="0">
      <pane xSplit="2" ySplit="1" topLeftCell="C2" activePane="bottomRight" state="frozen"/>
      <selection pane="topRight" activeCell="E1" sqref="E1"/>
      <selection pane="bottomLeft" activeCell="A2" sqref="A2"/>
      <selection pane="bottomRight" sqref="A1:XFD1"/>
    </sheetView>
  </sheetViews>
  <sheetFormatPr defaultRowHeight="12.5"/>
  <cols>
    <col min="1" max="1" width="3.26953125" customWidth="1"/>
    <col min="2" max="2" width="29.81640625" customWidth="1"/>
    <col min="3" max="3" width="14.1796875" hidden="1" customWidth="1"/>
    <col min="4" max="4" width="7.26953125" customWidth="1"/>
    <col min="5" max="5" width="8" hidden="1" customWidth="1"/>
    <col min="6" max="6" width="7.81640625" hidden="1" customWidth="1"/>
    <col min="7" max="7" width="12.81640625" hidden="1" customWidth="1"/>
    <col min="8" max="8" width="7.453125" hidden="1" customWidth="1"/>
    <col min="9" max="9" width="10.81640625" hidden="1" customWidth="1"/>
    <col min="10" max="10" width="6" customWidth="1"/>
    <col min="11" max="14" width="5.7265625" customWidth="1"/>
    <col min="15" max="15" width="6.7265625" hidden="1" customWidth="1"/>
    <col min="16" max="16" width="5.7265625" hidden="1" customWidth="1"/>
    <col min="17" max="17" width="6.54296875" hidden="1" customWidth="1"/>
    <col min="18" max="20" width="5.7265625" hidden="1" customWidth="1"/>
    <col min="21" max="21" width="6.26953125" hidden="1" customWidth="1"/>
    <col min="22" max="22" width="4.26953125" hidden="1" customWidth="1"/>
    <col min="23" max="25" width="7.1796875" hidden="1" customWidth="1"/>
    <col min="26" max="27" width="8.7265625" hidden="1" customWidth="1"/>
    <col min="28" max="30" width="6.54296875" hidden="1" customWidth="1"/>
    <col min="31" max="33" width="7.7265625" hidden="1" customWidth="1"/>
    <col min="34" max="35" width="7.453125" hidden="1" customWidth="1"/>
    <col min="36" max="36" width="6.81640625" hidden="1" customWidth="1"/>
    <col min="37" max="37" width="7.1796875" hidden="1" customWidth="1"/>
    <col min="38" max="38" width="6.7265625" hidden="1" customWidth="1"/>
    <col min="39" max="39" width="3.26953125" hidden="1" customWidth="1"/>
    <col min="40" max="55" width="7.1796875" hidden="1" customWidth="1"/>
    <col min="56" max="56" width="5.7265625" hidden="1" customWidth="1"/>
    <col min="57" max="60" width="7.1796875" hidden="1" customWidth="1"/>
    <col min="61" max="61" width="3.1796875" hidden="1" customWidth="1"/>
    <col min="62" max="62" width="21.7265625" hidden="1" customWidth="1"/>
    <col min="63" max="63" width="7.7265625" hidden="1" customWidth="1"/>
    <col min="64" max="66" width="9.1796875" hidden="1" customWidth="1"/>
    <col min="67" max="86" width="9.1796875" customWidth="1"/>
  </cols>
  <sheetData>
    <row r="1" spans="1:72" ht="29.25" hidden="1" customHeight="1">
      <c r="P1" t="s">
        <v>128</v>
      </c>
      <c r="AD1" s="3"/>
      <c r="BC1" t="s">
        <v>129</v>
      </c>
    </row>
    <row r="2" spans="1:72" ht="15" customHeight="1">
      <c r="D2" s="2" t="s">
        <v>130</v>
      </c>
      <c r="E2" s="2"/>
      <c r="F2" s="56"/>
      <c r="I2" s="95"/>
      <c r="L2" s="96"/>
      <c r="M2" s="96"/>
      <c r="N2" s="96"/>
      <c r="O2" s="96"/>
      <c r="P2" s="96"/>
      <c r="Q2" s="65"/>
      <c r="T2" s="65"/>
      <c r="AC2" s="2"/>
      <c r="AD2" s="96"/>
      <c r="AF2" s="2"/>
    </row>
    <row r="3" spans="1:72" ht="19.5" customHeight="1">
      <c r="B3" s="85" t="s">
        <v>131</v>
      </c>
      <c r="D3" s="56" t="s">
        <v>132</v>
      </c>
      <c r="E3" s="97"/>
      <c r="G3" s="81"/>
      <c r="I3" s="81" t="s">
        <v>133</v>
      </c>
      <c r="J3" s="2"/>
      <c r="K3" s="59"/>
      <c r="M3" s="59"/>
      <c r="N3" s="59"/>
      <c r="AA3" s="81" t="s">
        <v>134</v>
      </c>
      <c r="AD3" s="98"/>
      <c r="AR3" s="81"/>
      <c r="AS3" s="86"/>
      <c r="AT3" s="86"/>
      <c r="AU3" s="86"/>
      <c r="AV3" s="86"/>
      <c r="AW3" s="86"/>
      <c r="AX3" s="86"/>
      <c r="AY3" s="86"/>
      <c r="AZ3" s="86"/>
    </row>
    <row r="4" spans="1:72" ht="15" customHeight="1">
      <c r="B4" s="99" t="s">
        <v>135</v>
      </c>
      <c r="D4" s="3"/>
      <c r="E4" s="100"/>
      <c r="F4" s="5"/>
      <c r="G4" s="3"/>
      <c r="H4" s="3"/>
      <c r="I4" s="3"/>
      <c r="J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  <c r="X4" s="5"/>
      <c r="Y4" s="5"/>
      <c r="Z4" s="5"/>
      <c r="AA4" s="5"/>
      <c r="AB4" s="5"/>
      <c r="AC4" s="5"/>
      <c r="AD4" s="5"/>
      <c r="AE4" s="3"/>
      <c r="AF4" s="3"/>
      <c r="AG4" s="3"/>
      <c r="AH4" s="3"/>
      <c r="AI4" s="3"/>
      <c r="AJ4" s="3"/>
      <c r="AK4" s="3"/>
      <c r="AL4" s="3"/>
    </row>
    <row r="5" spans="1:72" ht="12" customHeight="1">
      <c r="A5" s="57"/>
      <c r="B5" s="94"/>
      <c r="C5" s="49" t="s">
        <v>136</v>
      </c>
      <c r="D5" s="49" t="s">
        <v>7</v>
      </c>
      <c r="E5" s="60" t="s">
        <v>137</v>
      </c>
      <c r="F5" s="49" t="s">
        <v>7</v>
      </c>
      <c r="G5" s="60" t="s">
        <v>137</v>
      </c>
      <c r="H5" s="49" t="s">
        <v>7</v>
      </c>
      <c r="I5" s="60" t="s">
        <v>137</v>
      </c>
      <c r="J5" s="40" t="s">
        <v>75</v>
      </c>
      <c r="K5" s="40" t="s">
        <v>49</v>
      </c>
      <c r="L5" s="40" t="s">
        <v>12</v>
      </c>
      <c r="M5" s="40" t="s">
        <v>13</v>
      </c>
      <c r="N5" s="40" t="s">
        <v>14</v>
      </c>
      <c r="O5" s="40" t="s">
        <v>15</v>
      </c>
      <c r="P5" s="40" t="s">
        <v>16</v>
      </c>
      <c r="Q5" s="40" t="s">
        <v>17</v>
      </c>
      <c r="R5" s="40" t="s">
        <v>18</v>
      </c>
      <c r="S5" s="40" t="s">
        <v>61</v>
      </c>
      <c r="T5" s="40" t="s">
        <v>62</v>
      </c>
      <c r="U5" s="40" t="s">
        <v>63</v>
      </c>
      <c r="W5" s="101" t="s">
        <v>138</v>
      </c>
      <c r="X5" s="101" t="s">
        <v>138</v>
      </c>
      <c r="Y5" s="101"/>
      <c r="Z5" s="101"/>
      <c r="AA5" s="40" t="s">
        <v>64</v>
      </c>
      <c r="AB5" s="40" t="s">
        <v>65</v>
      </c>
      <c r="AC5" s="40" t="s">
        <v>66</v>
      </c>
      <c r="AD5" s="40" t="s">
        <v>67</v>
      </c>
      <c r="AE5" s="40" t="s">
        <v>68</v>
      </c>
      <c r="AF5" s="40" t="s">
        <v>69</v>
      </c>
      <c r="AG5" s="40" t="s">
        <v>70</v>
      </c>
      <c r="AH5" s="40" t="s">
        <v>71</v>
      </c>
      <c r="AI5" s="40" t="s">
        <v>72</v>
      </c>
      <c r="AJ5" s="40" t="s">
        <v>73</v>
      </c>
      <c r="AK5" s="40" t="s">
        <v>74</v>
      </c>
      <c r="AL5" s="40" t="s">
        <v>78</v>
      </c>
      <c r="AN5" s="101" t="s">
        <v>138</v>
      </c>
      <c r="AO5" s="101" t="s">
        <v>138</v>
      </c>
      <c r="AP5" s="101"/>
      <c r="AQ5" s="101"/>
      <c r="AR5" s="40" t="s">
        <v>51</v>
      </c>
      <c r="AS5" s="40" t="s">
        <v>52</v>
      </c>
      <c r="AT5" s="40" t="s">
        <v>53</v>
      </c>
      <c r="AU5" s="40" t="s">
        <v>54</v>
      </c>
      <c r="AV5" s="40" t="s">
        <v>55</v>
      </c>
      <c r="AW5" s="40" t="s">
        <v>56</v>
      </c>
      <c r="AX5" s="40" t="s">
        <v>57</v>
      </c>
      <c r="AY5" s="40" t="s">
        <v>58</v>
      </c>
      <c r="AZ5" s="40" t="s">
        <v>59</v>
      </c>
      <c r="BA5" s="40" t="s">
        <v>85</v>
      </c>
      <c r="BB5" s="40" t="s">
        <v>86</v>
      </c>
      <c r="BC5" s="40"/>
      <c r="BD5" s="40"/>
      <c r="BE5" s="40"/>
      <c r="BF5" s="101" t="s">
        <v>138</v>
      </c>
      <c r="BG5" s="101"/>
      <c r="BH5" s="101"/>
      <c r="BI5" s="48"/>
      <c r="BJ5" s="94"/>
      <c r="BK5" s="40"/>
    </row>
    <row r="6" spans="1:72" ht="12" customHeight="1">
      <c r="A6" s="57"/>
      <c r="B6" s="94"/>
      <c r="C6" s="78" t="s">
        <v>139</v>
      </c>
      <c r="D6" s="49" t="s">
        <v>19</v>
      </c>
      <c r="E6" s="60" t="s">
        <v>19</v>
      </c>
      <c r="F6" s="49" t="s">
        <v>140</v>
      </c>
      <c r="G6" s="60" t="s">
        <v>140</v>
      </c>
      <c r="H6" s="49" t="s">
        <v>23</v>
      </c>
      <c r="I6" s="60" t="s">
        <v>23</v>
      </c>
      <c r="J6" s="41" t="s">
        <v>141</v>
      </c>
      <c r="K6" s="42" t="s">
        <v>142</v>
      </c>
      <c r="L6" s="70">
        <v>41898</v>
      </c>
      <c r="M6" s="42" t="s">
        <v>90</v>
      </c>
      <c r="N6" s="42" t="s">
        <v>91</v>
      </c>
      <c r="O6" s="41">
        <v>43016</v>
      </c>
      <c r="P6" s="42" t="s">
        <v>143</v>
      </c>
      <c r="Q6" s="42" t="s">
        <v>144</v>
      </c>
      <c r="R6" s="42" t="s">
        <v>145</v>
      </c>
      <c r="S6" s="42" t="s">
        <v>146</v>
      </c>
      <c r="T6" s="42" t="s">
        <v>147</v>
      </c>
      <c r="U6" s="42" t="s">
        <v>148</v>
      </c>
      <c r="W6" s="101" t="s">
        <v>149</v>
      </c>
      <c r="X6" s="101" t="s">
        <v>150</v>
      </c>
      <c r="Y6" s="101" t="s">
        <v>151</v>
      </c>
      <c r="Z6" s="101" t="s">
        <v>152</v>
      </c>
      <c r="AA6" s="42" t="s">
        <v>153</v>
      </c>
      <c r="AB6" s="42" t="s">
        <v>154</v>
      </c>
      <c r="AC6" s="43" t="s">
        <v>155</v>
      </c>
      <c r="AD6" s="43" t="s">
        <v>156</v>
      </c>
      <c r="AE6" s="43" t="s">
        <v>157</v>
      </c>
      <c r="AF6" s="43" t="s">
        <v>158</v>
      </c>
      <c r="AG6" s="42" t="s">
        <v>159</v>
      </c>
      <c r="AH6" s="42" t="s">
        <v>160</v>
      </c>
      <c r="AI6" s="42" t="s">
        <v>161</v>
      </c>
      <c r="AJ6" s="42" t="s">
        <v>83</v>
      </c>
      <c r="AK6" s="42" t="s">
        <v>162</v>
      </c>
      <c r="AL6" s="42" t="s">
        <v>163</v>
      </c>
      <c r="AN6" s="101" t="s">
        <v>149</v>
      </c>
      <c r="AO6" s="101" t="s">
        <v>150</v>
      </c>
      <c r="AP6" s="101" t="s">
        <v>151</v>
      </c>
      <c r="AQ6" s="101" t="s">
        <v>152</v>
      </c>
      <c r="AR6" s="42" t="s">
        <v>164</v>
      </c>
      <c r="AS6" s="42" t="s">
        <v>165</v>
      </c>
      <c r="AT6" s="42" t="s">
        <v>166</v>
      </c>
      <c r="AU6" s="42" t="s">
        <v>167</v>
      </c>
      <c r="AV6" s="42" t="s">
        <v>168</v>
      </c>
      <c r="AW6" s="42" t="s">
        <v>169</v>
      </c>
      <c r="AX6" s="42" t="s">
        <v>170</v>
      </c>
      <c r="AY6" s="42" t="s">
        <v>171</v>
      </c>
      <c r="AZ6" s="42" t="s">
        <v>172</v>
      </c>
      <c r="BA6" s="42" t="s">
        <v>173</v>
      </c>
      <c r="BB6" s="42" t="s">
        <v>174</v>
      </c>
      <c r="BE6" s="40"/>
      <c r="BF6" s="101" t="s">
        <v>150</v>
      </c>
      <c r="BG6" s="101" t="s">
        <v>151</v>
      </c>
      <c r="BH6" s="101" t="s">
        <v>152</v>
      </c>
      <c r="BI6" s="48"/>
      <c r="BJ6" s="94"/>
      <c r="BK6" s="42"/>
    </row>
    <row r="7" spans="1:72" ht="6" customHeight="1">
      <c r="A7" s="57"/>
      <c r="B7" s="57"/>
      <c r="C7" s="102"/>
      <c r="D7" s="40"/>
      <c r="E7" s="49"/>
      <c r="F7" s="49"/>
      <c r="G7" s="40"/>
      <c r="H7" s="49"/>
      <c r="I7" s="49"/>
      <c r="J7" s="48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W7" s="101"/>
      <c r="X7" s="101"/>
      <c r="Y7" s="101"/>
      <c r="Z7" s="101"/>
      <c r="AA7" s="49"/>
      <c r="AB7" s="40"/>
      <c r="AC7" s="40"/>
      <c r="AD7" s="49"/>
      <c r="AF7" s="40"/>
      <c r="AG7" s="40"/>
      <c r="AH7" s="40"/>
      <c r="AI7" s="40"/>
      <c r="AJ7" s="40"/>
      <c r="AK7" s="40"/>
      <c r="AL7" s="40"/>
      <c r="AN7" s="101"/>
      <c r="AO7" s="101"/>
      <c r="AP7" s="101"/>
      <c r="AQ7" s="101"/>
      <c r="AR7" s="40"/>
      <c r="AS7" s="40"/>
      <c r="AT7" s="40"/>
      <c r="AU7" s="49"/>
      <c r="AW7" s="40"/>
      <c r="AX7" s="40"/>
      <c r="AY7" s="40"/>
      <c r="AZ7" s="40"/>
      <c r="BA7" s="40"/>
      <c r="BB7" s="40"/>
      <c r="BC7" s="45"/>
      <c r="BD7" s="40"/>
      <c r="BE7" s="40"/>
      <c r="BF7" s="101"/>
      <c r="BG7" s="101"/>
      <c r="BH7" s="101"/>
      <c r="BI7" s="48"/>
      <c r="BJ7" s="57"/>
    </row>
    <row r="8" spans="1:72" ht="13.5" customHeight="1">
      <c r="A8" s="40">
        <v>1</v>
      </c>
      <c r="B8" s="54" t="s">
        <v>4</v>
      </c>
      <c r="C8" s="49" t="e">
        <f t="shared" ref="C8:C33" si="0">SUM(E8+G8+I8)</f>
        <v>#NUM!</v>
      </c>
      <c r="D8" s="49">
        <f t="shared" ref="D8:D33" si="1">SUM(J8:U8)</f>
        <v>100</v>
      </c>
      <c r="E8" s="49">
        <f t="shared" ref="E8:E33" si="2">SUM(D8-X8)</f>
        <v>60</v>
      </c>
      <c r="F8" s="49">
        <f t="shared" ref="F8:F33" si="3">SUM(AA8:AL8)</f>
        <v>0</v>
      </c>
      <c r="G8" s="49" t="e">
        <f t="shared" ref="G8:G33" si="4">SUM(F8-AO8)</f>
        <v>#NUM!</v>
      </c>
      <c r="H8" s="49">
        <f t="shared" ref="H8:H33" si="5">SUM(AR8:BC8)</f>
        <v>0</v>
      </c>
      <c r="I8" s="49" t="e">
        <f t="shared" ref="I8:I33" si="6">SUM(H8-BF8)</f>
        <v>#NUM!</v>
      </c>
      <c r="J8" s="40">
        <v>20</v>
      </c>
      <c r="K8" s="40">
        <v>20</v>
      </c>
      <c r="L8" s="40">
        <v>20</v>
      </c>
      <c r="M8" s="40">
        <v>20</v>
      </c>
      <c r="N8" s="40">
        <v>20</v>
      </c>
      <c r="O8" s="40"/>
      <c r="P8" s="40"/>
      <c r="Q8" s="40"/>
      <c r="R8" s="40"/>
      <c r="S8" s="40"/>
      <c r="T8" s="40"/>
      <c r="U8" s="40"/>
      <c r="W8" s="103">
        <f t="shared" ref="W8:W30" si="7">SUM(D8-X8)</f>
        <v>60</v>
      </c>
      <c r="X8" s="103">
        <f t="shared" ref="X8:X30" si="8">SUM(Y8+Z8)</f>
        <v>40</v>
      </c>
      <c r="Y8" s="103">
        <f t="shared" ref="Y8:Y30" si="9">SMALL(J8:U8,1)</f>
        <v>20</v>
      </c>
      <c r="Z8" s="103">
        <f t="shared" ref="Z8:Z30" si="10">SMALL(J8:U8,2)</f>
        <v>20</v>
      </c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N8" s="103" t="e">
        <f t="shared" ref="AN8:AN33" si="11">SUM(F8-AO8)</f>
        <v>#NUM!</v>
      </c>
      <c r="AO8" s="103" t="e">
        <f t="shared" ref="AO8:AO33" si="12">SUM(AP8+AQ8)</f>
        <v>#NUM!</v>
      </c>
      <c r="AP8" s="103" t="e">
        <f t="shared" ref="AP8:AP33" si="13">SMALL(AA8:AL8,1)</f>
        <v>#NUM!</v>
      </c>
      <c r="AQ8" s="103" t="e">
        <f t="shared" ref="AQ8:AQ33" si="14">SMALL(AA8:AL8,2)</f>
        <v>#NUM!</v>
      </c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103" t="e">
        <f t="shared" ref="BE8:BE33" si="15">SUM(H8-BF8)</f>
        <v>#NUM!</v>
      </c>
      <c r="BF8" s="103" t="e">
        <f t="shared" ref="BF8:BF33" si="16">SUM(BG8+BH8)</f>
        <v>#NUM!</v>
      </c>
      <c r="BG8" s="103" t="e">
        <f t="shared" ref="BG8:BG33" si="17">SMALL(AR8:BC8,1)</f>
        <v>#NUM!</v>
      </c>
      <c r="BH8" s="103" t="e">
        <f t="shared" ref="BH8:BH33" si="18">SMALL(AR8:BC8,2)</f>
        <v>#NUM!</v>
      </c>
      <c r="BI8" s="48"/>
      <c r="BJ8" s="104"/>
    </row>
    <row r="9" spans="1:72" ht="13.5" customHeight="1">
      <c r="A9" s="40">
        <v>2</v>
      </c>
      <c r="B9" s="54" t="s">
        <v>175</v>
      </c>
      <c r="C9" s="49" t="e">
        <f t="shared" si="0"/>
        <v>#NUM!</v>
      </c>
      <c r="D9" s="49">
        <f t="shared" si="1"/>
        <v>90</v>
      </c>
      <c r="E9" s="49">
        <f t="shared" si="2"/>
        <v>58</v>
      </c>
      <c r="F9" s="49">
        <f t="shared" si="3"/>
        <v>0</v>
      </c>
      <c r="G9" s="49" t="e">
        <f t="shared" si="4"/>
        <v>#NUM!</v>
      </c>
      <c r="H9" s="49">
        <f t="shared" si="5"/>
        <v>0</v>
      </c>
      <c r="I9" s="49" t="e">
        <f t="shared" si="6"/>
        <v>#NUM!</v>
      </c>
      <c r="J9" s="40">
        <v>20</v>
      </c>
      <c r="K9" s="40">
        <v>14</v>
      </c>
      <c r="L9" s="40">
        <v>18</v>
      </c>
      <c r="M9" s="42">
        <v>19</v>
      </c>
      <c r="N9" s="40">
        <v>19</v>
      </c>
      <c r="O9" s="40"/>
      <c r="P9" s="40"/>
      <c r="Q9" s="40"/>
      <c r="R9" s="40"/>
      <c r="S9" s="40"/>
      <c r="T9" s="40"/>
      <c r="U9" s="40"/>
      <c r="W9" s="103">
        <f t="shared" si="7"/>
        <v>58</v>
      </c>
      <c r="X9" s="103">
        <f t="shared" si="8"/>
        <v>32</v>
      </c>
      <c r="Y9" s="103">
        <f t="shared" si="9"/>
        <v>14</v>
      </c>
      <c r="Z9" s="103">
        <f t="shared" si="10"/>
        <v>18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105"/>
      <c r="AN9" s="103" t="e">
        <f t="shared" si="11"/>
        <v>#NUM!</v>
      </c>
      <c r="AO9" s="103" t="e">
        <f t="shared" si="12"/>
        <v>#NUM!</v>
      </c>
      <c r="AP9" s="103" t="e">
        <f t="shared" si="13"/>
        <v>#NUM!</v>
      </c>
      <c r="AQ9" s="103" t="e">
        <f t="shared" si="14"/>
        <v>#NUM!</v>
      </c>
      <c r="AR9" s="42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103" t="e">
        <f t="shared" si="15"/>
        <v>#NUM!</v>
      </c>
      <c r="BF9" s="103" t="e">
        <f t="shared" si="16"/>
        <v>#NUM!</v>
      </c>
      <c r="BG9" s="103" t="e">
        <f t="shared" si="17"/>
        <v>#NUM!</v>
      </c>
      <c r="BH9" s="103" t="e">
        <f t="shared" si="18"/>
        <v>#NUM!</v>
      </c>
      <c r="BI9" s="48"/>
      <c r="BJ9" s="104"/>
    </row>
    <row r="10" spans="1:72" ht="13.5" customHeight="1">
      <c r="A10" s="40">
        <v>3</v>
      </c>
      <c r="B10" s="106" t="s">
        <v>176</v>
      </c>
      <c r="C10" s="49" t="e">
        <f t="shared" si="0"/>
        <v>#NUM!</v>
      </c>
      <c r="D10" s="49">
        <f t="shared" si="1"/>
        <v>86</v>
      </c>
      <c r="E10" s="107">
        <f t="shared" si="2"/>
        <v>53</v>
      </c>
      <c r="F10" s="49">
        <f t="shared" si="3"/>
        <v>0</v>
      </c>
      <c r="G10" s="49" t="e">
        <f t="shared" si="4"/>
        <v>#NUM!</v>
      </c>
      <c r="H10" s="49">
        <f t="shared" si="5"/>
        <v>0</v>
      </c>
      <c r="I10" s="49" t="e">
        <f t="shared" si="6"/>
        <v>#NUM!</v>
      </c>
      <c r="J10" s="40">
        <v>18</v>
      </c>
      <c r="K10" s="40">
        <v>17</v>
      </c>
      <c r="L10" s="40">
        <v>18</v>
      </c>
      <c r="M10" s="40">
        <v>17</v>
      </c>
      <c r="N10" s="40">
        <v>16</v>
      </c>
      <c r="O10" s="40"/>
      <c r="P10" s="40"/>
      <c r="Q10" s="40"/>
      <c r="R10" s="40"/>
      <c r="S10" s="40"/>
      <c r="T10" s="40"/>
      <c r="U10" s="40"/>
      <c r="W10" s="103">
        <f t="shared" si="7"/>
        <v>53</v>
      </c>
      <c r="X10" s="103">
        <f t="shared" si="8"/>
        <v>33</v>
      </c>
      <c r="Y10" s="103">
        <f t="shared" si="9"/>
        <v>16</v>
      </c>
      <c r="Z10" s="103">
        <f t="shared" si="10"/>
        <v>17</v>
      </c>
      <c r="AA10" s="40"/>
      <c r="AB10" s="40"/>
      <c r="AC10" s="40"/>
      <c r="AD10" s="40"/>
      <c r="AE10" s="40"/>
      <c r="AF10" s="40"/>
      <c r="AG10" s="40"/>
      <c r="AH10" s="42"/>
      <c r="AI10" s="40"/>
      <c r="AJ10" s="40"/>
      <c r="AK10" s="40"/>
      <c r="AL10" s="42"/>
      <c r="AN10" s="103" t="e">
        <f t="shared" si="11"/>
        <v>#NUM!</v>
      </c>
      <c r="AO10" s="103" t="e">
        <f t="shared" si="12"/>
        <v>#NUM!</v>
      </c>
      <c r="AP10" s="103" t="e">
        <f t="shared" si="13"/>
        <v>#NUM!</v>
      </c>
      <c r="AQ10" s="103" t="e">
        <f t="shared" si="14"/>
        <v>#NUM!</v>
      </c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103" t="e">
        <f t="shared" si="15"/>
        <v>#NUM!</v>
      </c>
      <c r="BF10" s="103" t="e">
        <f t="shared" si="16"/>
        <v>#NUM!</v>
      </c>
      <c r="BG10" s="103" t="e">
        <f t="shared" si="17"/>
        <v>#NUM!</v>
      </c>
      <c r="BH10" s="103" t="e">
        <f t="shared" si="18"/>
        <v>#NUM!</v>
      </c>
      <c r="BI10" s="48"/>
      <c r="BJ10" s="104"/>
    </row>
    <row r="11" spans="1:72" ht="13.5" customHeight="1">
      <c r="A11" s="40">
        <v>4</v>
      </c>
      <c r="B11" s="54" t="s">
        <v>177</v>
      </c>
      <c r="C11" s="49" t="e">
        <f t="shared" si="0"/>
        <v>#NUM!</v>
      </c>
      <c r="D11" s="49">
        <f t="shared" si="1"/>
        <v>86</v>
      </c>
      <c r="E11" s="49">
        <f t="shared" si="2"/>
        <v>54</v>
      </c>
      <c r="F11" s="49">
        <f t="shared" si="3"/>
        <v>0</v>
      </c>
      <c r="G11" s="49" t="e">
        <f t="shared" si="4"/>
        <v>#NUM!</v>
      </c>
      <c r="H11" s="49">
        <f t="shared" si="5"/>
        <v>0</v>
      </c>
      <c r="I11" s="49" t="e">
        <f t="shared" si="6"/>
        <v>#NUM!</v>
      </c>
      <c r="J11" s="40">
        <v>18</v>
      </c>
      <c r="K11" s="42">
        <v>17</v>
      </c>
      <c r="L11" s="40">
        <v>17</v>
      </c>
      <c r="M11" s="40">
        <v>15</v>
      </c>
      <c r="N11" s="40">
        <v>19</v>
      </c>
      <c r="O11" s="40"/>
      <c r="P11" s="40"/>
      <c r="Q11" s="40"/>
      <c r="R11" s="40"/>
      <c r="S11" s="40"/>
      <c r="T11" s="40"/>
      <c r="U11" s="40"/>
      <c r="W11" s="103">
        <f t="shared" si="7"/>
        <v>54</v>
      </c>
      <c r="X11" s="103">
        <f t="shared" si="8"/>
        <v>32</v>
      </c>
      <c r="Y11" s="103">
        <f t="shared" si="9"/>
        <v>15</v>
      </c>
      <c r="Z11" s="103">
        <f t="shared" si="10"/>
        <v>17</v>
      </c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N11" s="103" t="e">
        <f t="shared" si="11"/>
        <v>#NUM!</v>
      </c>
      <c r="AO11" s="103" t="e">
        <f t="shared" si="12"/>
        <v>#NUM!</v>
      </c>
      <c r="AP11" s="103" t="e">
        <f t="shared" si="13"/>
        <v>#NUM!</v>
      </c>
      <c r="AQ11" s="103" t="e">
        <f t="shared" si="14"/>
        <v>#NUM!</v>
      </c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103" t="e">
        <f t="shared" si="15"/>
        <v>#NUM!</v>
      </c>
      <c r="BF11" s="103" t="e">
        <f t="shared" si="16"/>
        <v>#NUM!</v>
      </c>
      <c r="BG11" s="103" t="e">
        <f t="shared" si="17"/>
        <v>#NUM!</v>
      </c>
      <c r="BH11" s="103" t="e">
        <f t="shared" si="18"/>
        <v>#NUM!</v>
      </c>
      <c r="BI11" s="48"/>
      <c r="BJ11" s="104"/>
    </row>
    <row r="12" spans="1:72" ht="13.5" customHeight="1">
      <c r="A12" s="40">
        <v>5</v>
      </c>
      <c r="B12" s="106" t="s">
        <v>178</v>
      </c>
      <c r="C12" s="49" t="e">
        <f t="shared" si="0"/>
        <v>#NUM!</v>
      </c>
      <c r="D12" s="49">
        <f t="shared" si="1"/>
        <v>84</v>
      </c>
      <c r="E12" s="49">
        <f t="shared" si="2"/>
        <v>55</v>
      </c>
      <c r="F12" s="49">
        <f t="shared" si="3"/>
        <v>0</v>
      </c>
      <c r="G12" s="49" t="e">
        <f t="shared" si="4"/>
        <v>#NUM!</v>
      </c>
      <c r="H12" s="49">
        <f t="shared" si="5"/>
        <v>0</v>
      </c>
      <c r="I12" s="49" t="e">
        <f t="shared" si="6"/>
        <v>#NUM!</v>
      </c>
      <c r="J12" s="40">
        <v>16</v>
      </c>
      <c r="K12" s="40">
        <v>19</v>
      </c>
      <c r="L12" s="40">
        <v>19</v>
      </c>
      <c r="M12" s="40">
        <v>17</v>
      </c>
      <c r="N12" s="40">
        <v>13</v>
      </c>
      <c r="O12" s="40"/>
      <c r="P12" s="40"/>
      <c r="Q12" s="40"/>
      <c r="R12" s="40"/>
      <c r="S12" s="40"/>
      <c r="T12" s="40"/>
      <c r="U12" s="40"/>
      <c r="W12" s="103">
        <f t="shared" si="7"/>
        <v>55</v>
      </c>
      <c r="X12" s="103">
        <f t="shared" si="8"/>
        <v>29</v>
      </c>
      <c r="Y12" s="103">
        <f t="shared" si="9"/>
        <v>13</v>
      </c>
      <c r="Z12" s="103">
        <f t="shared" si="10"/>
        <v>16</v>
      </c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N12" s="103" t="e">
        <f t="shared" si="11"/>
        <v>#NUM!</v>
      </c>
      <c r="AO12" s="103" t="e">
        <f t="shared" si="12"/>
        <v>#NUM!</v>
      </c>
      <c r="AP12" s="103" t="e">
        <f t="shared" si="13"/>
        <v>#NUM!</v>
      </c>
      <c r="AQ12" s="103" t="e">
        <f t="shared" si="14"/>
        <v>#NUM!</v>
      </c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103" t="e">
        <f t="shared" si="15"/>
        <v>#NUM!</v>
      </c>
      <c r="BF12" s="103" t="e">
        <f t="shared" si="16"/>
        <v>#NUM!</v>
      </c>
      <c r="BG12" s="103" t="e">
        <f t="shared" si="17"/>
        <v>#NUM!</v>
      </c>
      <c r="BH12" s="103" t="e">
        <f t="shared" si="18"/>
        <v>#NUM!</v>
      </c>
      <c r="BI12" s="48"/>
      <c r="BJ12" s="104"/>
    </row>
    <row r="13" spans="1:72" ht="13.5" customHeight="1">
      <c r="A13" s="40">
        <v>6</v>
      </c>
      <c r="B13" s="106" t="s">
        <v>179</v>
      </c>
      <c r="C13" s="49" t="e">
        <f t="shared" si="0"/>
        <v>#NUM!</v>
      </c>
      <c r="D13" s="49">
        <f t="shared" si="1"/>
        <v>82</v>
      </c>
      <c r="E13" s="49">
        <f t="shared" si="2"/>
        <v>53</v>
      </c>
      <c r="F13" s="49">
        <f t="shared" si="3"/>
        <v>0</v>
      </c>
      <c r="G13" s="49" t="e">
        <f t="shared" si="4"/>
        <v>#NUM!</v>
      </c>
      <c r="H13" s="49">
        <f t="shared" si="5"/>
        <v>0</v>
      </c>
      <c r="I13" s="49" t="e">
        <f t="shared" si="6"/>
        <v>#NUM!</v>
      </c>
      <c r="J13" s="40">
        <v>14</v>
      </c>
      <c r="K13" s="40">
        <v>19</v>
      </c>
      <c r="L13" s="40">
        <v>17</v>
      </c>
      <c r="M13" s="40">
        <v>17</v>
      </c>
      <c r="N13" s="40">
        <v>15</v>
      </c>
      <c r="O13" s="40"/>
      <c r="P13" s="40"/>
      <c r="Q13" s="40"/>
      <c r="R13" s="40"/>
      <c r="S13" s="40"/>
      <c r="T13" s="40"/>
      <c r="U13" s="40"/>
      <c r="W13" s="103">
        <f t="shared" si="7"/>
        <v>53</v>
      </c>
      <c r="X13" s="103">
        <f t="shared" si="8"/>
        <v>29</v>
      </c>
      <c r="Y13" s="103">
        <f t="shared" si="9"/>
        <v>14</v>
      </c>
      <c r="Z13" s="103">
        <f t="shared" si="10"/>
        <v>15</v>
      </c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N13" s="103" t="e">
        <f t="shared" si="11"/>
        <v>#NUM!</v>
      </c>
      <c r="AO13" s="103" t="e">
        <f t="shared" si="12"/>
        <v>#NUM!</v>
      </c>
      <c r="AP13" s="103" t="e">
        <f t="shared" si="13"/>
        <v>#NUM!</v>
      </c>
      <c r="AQ13" s="103" t="e">
        <f t="shared" si="14"/>
        <v>#NUM!</v>
      </c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103" t="e">
        <f t="shared" si="15"/>
        <v>#NUM!</v>
      </c>
      <c r="BF13" s="103" t="e">
        <f t="shared" si="16"/>
        <v>#NUM!</v>
      </c>
      <c r="BG13" s="103" t="e">
        <f t="shared" si="17"/>
        <v>#NUM!</v>
      </c>
      <c r="BH13" s="103" t="e">
        <f t="shared" si="18"/>
        <v>#NUM!</v>
      </c>
      <c r="BI13" s="48"/>
      <c r="BJ13" s="48"/>
    </row>
    <row r="14" spans="1:72" ht="13.5" customHeight="1">
      <c r="A14" s="40">
        <v>7</v>
      </c>
      <c r="B14" s="54" t="s">
        <v>180</v>
      </c>
      <c r="C14" s="49" t="e">
        <f t="shared" si="0"/>
        <v>#NUM!</v>
      </c>
      <c r="D14" s="49">
        <f t="shared" si="1"/>
        <v>80</v>
      </c>
      <c r="E14" s="49">
        <f t="shared" si="2"/>
        <v>50</v>
      </c>
      <c r="F14" s="49">
        <f t="shared" si="3"/>
        <v>0</v>
      </c>
      <c r="G14" s="49" t="e">
        <f t="shared" si="4"/>
        <v>#NUM!</v>
      </c>
      <c r="H14" s="49">
        <f t="shared" si="5"/>
        <v>0</v>
      </c>
      <c r="I14" s="49" t="e">
        <f t="shared" si="6"/>
        <v>#NUM!</v>
      </c>
      <c r="J14" s="40">
        <v>17</v>
      </c>
      <c r="K14" s="40">
        <v>16</v>
      </c>
      <c r="L14" s="40">
        <v>16</v>
      </c>
      <c r="M14" s="40">
        <v>17</v>
      </c>
      <c r="N14" s="40">
        <v>14</v>
      </c>
      <c r="O14" s="40"/>
      <c r="P14" s="40"/>
      <c r="Q14" s="40"/>
      <c r="R14" s="40"/>
      <c r="S14" s="40"/>
      <c r="T14" s="40"/>
      <c r="U14" s="40"/>
      <c r="W14" s="103">
        <f t="shared" si="7"/>
        <v>50</v>
      </c>
      <c r="X14" s="103">
        <f t="shared" si="8"/>
        <v>30</v>
      </c>
      <c r="Y14" s="103">
        <f t="shared" si="9"/>
        <v>14</v>
      </c>
      <c r="Z14" s="103">
        <f t="shared" si="10"/>
        <v>16</v>
      </c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103" t="e">
        <f t="shared" si="11"/>
        <v>#NUM!</v>
      </c>
      <c r="AO14" s="103" t="e">
        <f t="shared" si="12"/>
        <v>#NUM!</v>
      </c>
      <c r="AP14" s="103" t="e">
        <f t="shared" si="13"/>
        <v>#NUM!</v>
      </c>
      <c r="AQ14" s="103" t="e">
        <f t="shared" si="14"/>
        <v>#NUM!</v>
      </c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103" t="e">
        <f t="shared" si="15"/>
        <v>#NUM!</v>
      </c>
      <c r="BF14" s="103" t="e">
        <f t="shared" si="16"/>
        <v>#NUM!</v>
      </c>
      <c r="BG14" s="103" t="e">
        <f t="shared" si="17"/>
        <v>#NUM!</v>
      </c>
      <c r="BH14" s="103" t="e">
        <f t="shared" si="18"/>
        <v>#NUM!</v>
      </c>
      <c r="BI14" s="48"/>
      <c r="BJ14" s="104"/>
    </row>
    <row r="15" spans="1:72" ht="13.5" customHeight="1">
      <c r="A15" s="40">
        <v>8</v>
      </c>
      <c r="B15" s="54" t="s">
        <v>181</v>
      </c>
      <c r="C15" s="49" t="e">
        <f t="shared" si="0"/>
        <v>#NUM!</v>
      </c>
      <c r="D15" s="49">
        <f t="shared" si="1"/>
        <v>75</v>
      </c>
      <c r="E15" s="49">
        <f t="shared" si="2"/>
        <v>50</v>
      </c>
      <c r="F15" s="49">
        <f t="shared" si="3"/>
        <v>0</v>
      </c>
      <c r="G15" s="49" t="e">
        <f t="shared" si="4"/>
        <v>#NUM!</v>
      </c>
      <c r="H15" s="49">
        <f t="shared" si="5"/>
        <v>0</v>
      </c>
      <c r="I15" s="49" t="e">
        <f t="shared" si="6"/>
        <v>#NUM!</v>
      </c>
      <c r="J15" s="40">
        <v>18</v>
      </c>
      <c r="K15" s="42">
        <v>16</v>
      </c>
      <c r="L15" s="40">
        <v>11</v>
      </c>
      <c r="M15" s="40">
        <v>16</v>
      </c>
      <c r="N15" s="40">
        <v>14</v>
      </c>
      <c r="O15" s="40"/>
      <c r="P15" s="40"/>
      <c r="Q15" s="40"/>
      <c r="R15" s="40"/>
      <c r="S15" s="40"/>
      <c r="T15" s="40"/>
      <c r="U15" s="40"/>
      <c r="W15" s="103">
        <f t="shared" si="7"/>
        <v>50</v>
      </c>
      <c r="X15" s="103">
        <f t="shared" si="8"/>
        <v>25</v>
      </c>
      <c r="Y15" s="103">
        <f t="shared" si="9"/>
        <v>11</v>
      </c>
      <c r="Z15" s="103">
        <f t="shared" si="10"/>
        <v>14</v>
      </c>
      <c r="AA15" s="40"/>
      <c r="AB15" s="40"/>
      <c r="AC15" s="42"/>
      <c r="AD15" s="42"/>
      <c r="AE15" s="40"/>
      <c r="AF15" s="40"/>
      <c r="AG15" s="42"/>
      <c r="AH15" s="40"/>
      <c r="AI15" s="40"/>
      <c r="AJ15" s="40"/>
      <c r="AK15" s="40"/>
      <c r="AL15" s="42"/>
      <c r="AN15" s="103" t="e">
        <f t="shared" si="11"/>
        <v>#NUM!</v>
      </c>
      <c r="AO15" s="103" t="e">
        <f t="shared" si="12"/>
        <v>#NUM!</v>
      </c>
      <c r="AP15" s="103" t="e">
        <f t="shared" si="13"/>
        <v>#NUM!</v>
      </c>
      <c r="AQ15" s="103" t="e">
        <f t="shared" si="14"/>
        <v>#NUM!</v>
      </c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103" t="e">
        <f t="shared" si="15"/>
        <v>#NUM!</v>
      </c>
      <c r="BF15" s="103" t="e">
        <f t="shared" si="16"/>
        <v>#NUM!</v>
      </c>
      <c r="BG15" s="103" t="e">
        <f t="shared" si="17"/>
        <v>#NUM!</v>
      </c>
      <c r="BH15" s="103" t="e">
        <f t="shared" si="18"/>
        <v>#NUM!</v>
      </c>
      <c r="BI15" s="48"/>
      <c r="BJ15" s="104"/>
      <c r="BT15" s="1"/>
    </row>
    <row r="16" spans="1:72" ht="13.5" customHeight="1">
      <c r="A16" s="40">
        <v>9</v>
      </c>
      <c r="B16" s="106" t="s">
        <v>182</v>
      </c>
      <c r="C16" s="49" t="e">
        <f t="shared" si="0"/>
        <v>#NUM!</v>
      </c>
      <c r="D16" s="49">
        <f t="shared" si="1"/>
        <v>74</v>
      </c>
      <c r="E16" s="49">
        <f t="shared" si="2"/>
        <v>57</v>
      </c>
      <c r="F16" s="49">
        <f t="shared" si="3"/>
        <v>0</v>
      </c>
      <c r="G16" s="49" t="e">
        <f t="shared" si="4"/>
        <v>#NUM!</v>
      </c>
      <c r="H16" s="49">
        <f t="shared" si="5"/>
        <v>0</v>
      </c>
      <c r="I16" s="49" t="e">
        <f t="shared" si="6"/>
        <v>#NUM!</v>
      </c>
      <c r="J16" s="40">
        <v>19</v>
      </c>
      <c r="K16" s="40">
        <v>0</v>
      </c>
      <c r="L16" s="40">
        <v>19</v>
      </c>
      <c r="M16" s="40">
        <v>19</v>
      </c>
      <c r="N16" s="40">
        <v>17</v>
      </c>
      <c r="O16" s="40"/>
      <c r="P16" s="40"/>
      <c r="Q16" s="40"/>
      <c r="R16" s="40"/>
      <c r="S16" s="40"/>
      <c r="T16" s="40"/>
      <c r="U16" s="40"/>
      <c r="W16" s="103">
        <f t="shared" si="7"/>
        <v>57</v>
      </c>
      <c r="X16" s="103">
        <f t="shared" si="8"/>
        <v>17</v>
      </c>
      <c r="Y16" s="103">
        <f t="shared" si="9"/>
        <v>0</v>
      </c>
      <c r="Z16" s="103">
        <f t="shared" si="10"/>
        <v>17</v>
      </c>
      <c r="AA16" s="40"/>
      <c r="AB16" s="40"/>
      <c r="AC16" s="40"/>
      <c r="AD16" s="40"/>
      <c r="AE16" s="40"/>
      <c r="AF16" s="40"/>
      <c r="AG16" s="42"/>
      <c r="AH16" s="40"/>
      <c r="AI16" s="40"/>
      <c r="AJ16" s="40"/>
      <c r="AK16" s="40"/>
      <c r="AL16" s="40"/>
      <c r="AN16" s="103" t="e">
        <f t="shared" si="11"/>
        <v>#NUM!</v>
      </c>
      <c r="AO16" s="103" t="e">
        <f t="shared" si="12"/>
        <v>#NUM!</v>
      </c>
      <c r="AP16" s="103" t="e">
        <f t="shared" si="13"/>
        <v>#NUM!</v>
      </c>
      <c r="AQ16" s="103" t="e">
        <f t="shared" si="14"/>
        <v>#NUM!</v>
      </c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103" t="e">
        <f t="shared" si="15"/>
        <v>#NUM!</v>
      </c>
      <c r="BF16" s="103" t="e">
        <f t="shared" si="16"/>
        <v>#NUM!</v>
      </c>
      <c r="BG16" s="103" t="e">
        <f t="shared" si="17"/>
        <v>#NUM!</v>
      </c>
      <c r="BH16" s="103" t="e">
        <f t="shared" si="18"/>
        <v>#NUM!</v>
      </c>
      <c r="BI16" s="48"/>
      <c r="BJ16" s="104"/>
    </row>
    <row r="17" spans="1:62" ht="13.5" customHeight="1">
      <c r="A17" s="40">
        <v>10</v>
      </c>
      <c r="B17" s="106" t="s">
        <v>183</v>
      </c>
      <c r="C17" s="49" t="e">
        <f t="shared" si="0"/>
        <v>#NUM!</v>
      </c>
      <c r="D17" s="49">
        <f t="shared" si="1"/>
        <v>72</v>
      </c>
      <c r="E17" s="49">
        <f t="shared" si="2"/>
        <v>44</v>
      </c>
      <c r="F17" s="49">
        <f t="shared" si="3"/>
        <v>0</v>
      </c>
      <c r="G17" s="49" t="e">
        <f t="shared" si="4"/>
        <v>#NUM!</v>
      </c>
      <c r="H17" s="49">
        <f t="shared" si="5"/>
        <v>0</v>
      </c>
      <c r="I17" s="49" t="e">
        <f t="shared" si="6"/>
        <v>#NUM!</v>
      </c>
      <c r="J17" s="40">
        <v>14</v>
      </c>
      <c r="K17" s="40">
        <v>14</v>
      </c>
      <c r="L17" s="40">
        <v>14</v>
      </c>
      <c r="M17" s="40">
        <v>14</v>
      </c>
      <c r="N17" s="40">
        <v>16</v>
      </c>
      <c r="O17" s="40"/>
      <c r="P17" s="40"/>
      <c r="Q17" s="40"/>
      <c r="R17" s="40"/>
      <c r="S17" s="40"/>
      <c r="T17" s="40"/>
      <c r="U17" s="40"/>
      <c r="W17" s="103">
        <f t="shared" si="7"/>
        <v>44</v>
      </c>
      <c r="X17" s="103">
        <f t="shared" si="8"/>
        <v>28</v>
      </c>
      <c r="Y17" s="103">
        <f t="shared" si="9"/>
        <v>14</v>
      </c>
      <c r="Z17" s="103">
        <f t="shared" si="10"/>
        <v>14</v>
      </c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N17" s="103" t="e">
        <f t="shared" si="11"/>
        <v>#NUM!</v>
      </c>
      <c r="AO17" s="103" t="e">
        <f t="shared" si="12"/>
        <v>#NUM!</v>
      </c>
      <c r="AP17" s="103" t="e">
        <f t="shared" si="13"/>
        <v>#NUM!</v>
      </c>
      <c r="AQ17" s="103" t="e">
        <f t="shared" si="14"/>
        <v>#NUM!</v>
      </c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103" t="e">
        <f t="shared" si="15"/>
        <v>#NUM!</v>
      </c>
      <c r="BF17" s="103" t="e">
        <f t="shared" si="16"/>
        <v>#NUM!</v>
      </c>
      <c r="BG17" s="103" t="e">
        <f t="shared" si="17"/>
        <v>#NUM!</v>
      </c>
      <c r="BH17" s="103" t="e">
        <f t="shared" si="18"/>
        <v>#NUM!</v>
      </c>
      <c r="BI17" s="40"/>
      <c r="BJ17" s="104"/>
    </row>
    <row r="18" spans="1:62" ht="13.5" customHeight="1">
      <c r="A18" s="40">
        <v>11</v>
      </c>
      <c r="B18" s="54" t="s">
        <v>184</v>
      </c>
      <c r="C18" s="49" t="e">
        <f t="shared" si="0"/>
        <v>#NUM!</v>
      </c>
      <c r="D18" s="49">
        <f t="shared" si="1"/>
        <v>70</v>
      </c>
      <c r="E18" s="49">
        <f t="shared" si="2"/>
        <v>54</v>
      </c>
      <c r="F18" s="49">
        <f t="shared" si="3"/>
        <v>0</v>
      </c>
      <c r="G18" s="49" t="e">
        <f t="shared" si="4"/>
        <v>#NUM!</v>
      </c>
      <c r="H18" s="49">
        <f t="shared" si="5"/>
        <v>0</v>
      </c>
      <c r="I18" s="49" t="e">
        <f t="shared" si="6"/>
        <v>#NUM!</v>
      </c>
      <c r="J18" s="40">
        <v>0</v>
      </c>
      <c r="K18" s="40">
        <v>19</v>
      </c>
      <c r="L18" s="40">
        <v>16</v>
      </c>
      <c r="M18" s="40">
        <v>17</v>
      </c>
      <c r="N18" s="40">
        <v>18</v>
      </c>
      <c r="O18" s="40"/>
      <c r="P18" s="40"/>
      <c r="Q18" s="40"/>
      <c r="R18" s="40"/>
      <c r="S18" s="40"/>
      <c r="T18" s="40"/>
      <c r="U18" s="40"/>
      <c r="W18" s="103">
        <f t="shared" si="7"/>
        <v>54</v>
      </c>
      <c r="X18" s="103">
        <f t="shared" si="8"/>
        <v>16</v>
      </c>
      <c r="Y18" s="103">
        <f t="shared" si="9"/>
        <v>0</v>
      </c>
      <c r="Z18" s="103">
        <f t="shared" si="10"/>
        <v>16</v>
      </c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2"/>
      <c r="AL18" s="40"/>
      <c r="AN18" s="103" t="e">
        <f t="shared" si="11"/>
        <v>#NUM!</v>
      </c>
      <c r="AO18" s="103" t="e">
        <f t="shared" si="12"/>
        <v>#NUM!</v>
      </c>
      <c r="AP18" s="103" t="e">
        <f t="shared" si="13"/>
        <v>#NUM!</v>
      </c>
      <c r="AQ18" s="103" t="e">
        <f t="shared" si="14"/>
        <v>#NUM!</v>
      </c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103" t="e">
        <f t="shared" si="15"/>
        <v>#NUM!</v>
      </c>
      <c r="BF18" s="103" t="e">
        <f t="shared" si="16"/>
        <v>#NUM!</v>
      </c>
      <c r="BG18" s="103" t="e">
        <f t="shared" si="17"/>
        <v>#NUM!</v>
      </c>
      <c r="BH18" s="103" t="e">
        <f t="shared" si="18"/>
        <v>#NUM!</v>
      </c>
      <c r="BI18" s="48"/>
      <c r="BJ18" s="104"/>
    </row>
    <row r="19" spans="1:62" ht="13.5" customHeight="1">
      <c r="A19" s="40">
        <v>12</v>
      </c>
      <c r="B19" s="54" t="s">
        <v>185</v>
      </c>
      <c r="C19" s="49" t="e">
        <f t="shared" si="0"/>
        <v>#NUM!</v>
      </c>
      <c r="D19" s="49">
        <f t="shared" si="1"/>
        <v>69</v>
      </c>
      <c r="E19" s="49">
        <f t="shared" si="2"/>
        <v>46</v>
      </c>
      <c r="F19" s="49">
        <f t="shared" si="3"/>
        <v>0</v>
      </c>
      <c r="G19" s="49" t="e">
        <f t="shared" si="4"/>
        <v>#NUM!</v>
      </c>
      <c r="H19" s="49">
        <f t="shared" si="5"/>
        <v>0</v>
      </c>
      <c r="I19" s="49" t="e">
        <f t="shared" si="6"/>
        <v>#NUM!</v>
      </c>
      <c r="J19" s="40">
        <v>17</v>
      </c>
      <c r="K19" s="40">
        <v>13</v>
      </c>
      <c r="L19" s="40">
        <v>12</v>
      </c>
      <c r="M19" s="40">
        <v>11</v>
      </c>
      <c r="N19" s="40">
        <v>16</v>
      </c>
      <c r="O19" s="40"/>
      <c r="P19" s="40"/>
      <c r="Q19" s="40"/>
      <c r="R19" s="40"/>
      <c r="S19" s="40"/>
      <c r="T19" s="40"/>
      <c r="U19" s="40"/>
      <c r="W19" s="103">
        <f t="shared" si="7"/>
        <v>46</v>
      </c>
      <c r="X19" s="103">
        <f t="shared" si="8"/>
        <v>23</v>
      </c>
      <c r="Y19" s="103">
        <f t="shared" si="9"/>
        <v>11</v>
      </c>
      <c r="Z19" s="103">
        <f t="shared" si="10"/>
        <v>12</v>
      </c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N19" s="103" t="e">
        <f t="shared" si="11"/>
        <v>#NUM!</v>
      </c>
      <c r="AO19" s="103" t="e">
        <f t="shared" si="12"/>
        <v>#NUM!</v>
      </c>
      <c r="AP19" s="103" t="e">
        <f t="shared" si="13"/>
        <v>#NUM!</v>
      </c>
      <c r="AQ19" s="103" t="e">
        <f t="shared" si="14"/>
        <v>#NUM!</v>
      </c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103" t="e">
        <f t="shared" si="15"/>
        <v>#NUM!</v>
      </c>
      <c r="BF19" s="103" t="e">
        <f t="shared" si="16"/>
        <v>#NUM!</v>
      </c>
      <c r="BG19" s="103" t="e">
        <f t="shared" si="17"/>
        <v>#NUM!</v>
      </c>
      <c r="BH19" s="103" t="e">
        <f t="shared" si="18"/>
        <v>#NUM!</v>
      </c>
      <c r="BI19" s="48"/>
      <c r="BJ19" s="108"/>
    </row>
    <row r="20" spans="1:62" ht="13.5" customHeight="1">
      <c r="A20" s="40">
        <v>13</v>
      </c>
      <c r="B20" s="54" t="s">
        <v>36</v>
      </c>
      <c r="C20" s="49" t="e">
        <f t="shared" si="0"/>
        <v>#NUM!</v>
      </c>
      <c r="D20" s="49">
        <f t="shared" si="1"/>
        <v>69</v>
      </c>
      <c r="E20" s="49">
        <f t="shared" si="2"/>
        <v>53</v>
      </c>
      <c r="F20" s="49">
        <f t="shared" si="3"/>
        <v>0</v>
      </c>
      <c r="G20" s="49" t="e">
        <f t="shared" si="4"/>
        <v>#NUM!</v>
      </c>
      <c r="H20" s="49">
        <f t="shared" si="5"/>
        <v>0</v>
      </c>
      <c r="I20" s="49" t="e">
        <f t="shared" si="6"/>
        <v>#NUM!</v>
      </c>
      <c r="J20" s="40">
        <v>0</v>
      </c>
      <c r="K20" s="40">
        <v>18</v>
      </c>
      <c r="L20" s="40">
        <v>17</v>
      </c>
      <c r="M20" s="40">
        <v>18</v>
      </c>
      <c r="N20" s="40">
        <v>16</v>
      </c>
      <c r="O20" s="40"/>
      <c r="P20" s="40"/>
      <c r="Q20" s="40"/>
      <c r="R20" s="40"/>
      <c r="S20" s="40"/>
      <c r="T20" s="40"/>
      <c r="U20" s="40"/>
      <c r="W20" s="103">
        <f t="shared" si="7"/>
        <v>53</v>
      </c>
      <c r="X20" s="103">
        <f t="shared" si="8"/>
        <v>16</v>
      </c>
      <c r="Y20" s="103">
        <f t="shared" si="9"/>
        <v>0</v>
      </c>
      <c r="Z20" s="103">
        <f t="shared" si="10"/>
        <v>16</v>
      </c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N20" s="103" t="e">
        <f t="shared" si="11"/>
        <v>#NUM!</v>
      </c>
      <c r="AO20" s="103" t="e">
        <f t="shared" si="12"/>
        <v>#NUM!</v>
      </c>
      <c r="AP20" s="103" t="e">
        <f t="shared" si="13"/>
        <v>#NUM!</v>
      </c>
      <c r="AQ20" s="103" t="e">
        <f t="shared" si="14"/>
        <v>#NUM!</v>
      </c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2"/>
      <c r="BE20" s="103" t="e">
        <f t="shared" si="15"/>
        <v>#NUM!</v>
      </c>
      <c r="BF20" s="103" t="e">
        <f t="shared" si="16"/>
        <v>#NUM!</v>
      </c>
      <c r="BG20" s="103" t="e">
        <f t="shared" si="17"/>
        <v>#NUM!</v>
      </c>
      <c r="BH20" s="103" t="e">
        <f t="shared" si="18"/>
        <v>#NUM!</v>
      </c>
      <c r="BI20" s="48"/>
      <c r="BJ20" s="104"/>
    </row>
    <row r="21" spans="1:62" ht="13.5" customHeight="1">
      <c r="A21" s="40">
        <v>14</v>
      </c>
      <c r="B21" s="54" t="s">
        <v>186</v>
      </c>
      <c r="C21" s="49" t="e">
        <f t="shared" si="0"/>
        <v>#NUM!</v>
      </c>
      <c r="D21" s="49">
        <f t="shared" si="1"/>
        <v>65</v>
      </c>
      <c r="E21" s="49">
        <f t="shared" si="2"/>
        <v>43</v>
      </c>
      <c r="F21" s="49">
        <f t="shared" si="3"/>
        <v>0</v>
      </c>
      <c r="G21" s="49" t="e">
        <f t="shared" si="4"/>
        <v>#NUM!</v>
      </c>
      <c r="H21" s="49">
        <f t="shared" si="5"/>
        <v>0</v>
      </c>
      <c r="I21" s="49" t="e">
        <f t="shared" si="6"/>
        <v>#NUM!</v>
      </c>
      <c r="J21" s="40">
        <v>16</v>
      </c>
      <c r="K21" s="42">
        <v>14</v>
      </c>
      <c r="L21" s="40">
        <v>12</v>
      </c>
      <c r="M21" s="40">
        <v>13</v>
      </c>
      <c r="N21" s="40">
        <v>10</v>
      </c>
      <c r="O21" s="40"/>
      <c r="P21" s="40"/>
      <c r="Q21" s="40"/>
      <c r="R21" s="40"/>
      <c r="S21" s="40"/>
      <c r="T21" s="40"/>
      <c r="U21" s="40"/>
      <c r="W21" s="103">
        <f t="shared" si="7"/>
        <v>43</v>
      </c>
      <c r="X21" s="103">
        <f t="shared" si="8"/>
        <v>22</v>
      </c>
      <c r="Y21" s="103">
        <f t="shared" si="9"/>
        <v>10</v>
      </c>
      <c r="Z21" s="103">
        <f t="shared" si="10"/>
        <v>12</v>
      </c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N21" s="103" t="e">
        <f t="shared" si="11"/>
        <v>#NUM!</v>
      </c>
      <c r="AO21" s="103" t="e">
        <f t="shared" si="12"/>
        <v>#NUM!</v>
      </c>
      <c r="AP21" s="103" t="e">
        <f t="shared" si="13"/>
        <v>#NUM!</v>
      </c>
      <c r="AQ21" s="103" t="e">
        <f t="shared" si="14"/>
        <v>#NUM!</v>
      </c>
      <c r="AR21" s="40"/>
      <c r="AS21" s="40"/>
      <c r="AT21" s="40"/>
      <c r="AU21" s="40"/>
      <c r="AV21" s="42"/>
      <c r="AW21" s="40"/>
      <c r="AX21" s="40"/>
      <c r="AY21" s="40"/>
      <c r="AZ21" s="40"/>
      <c r="BA21" s="40"/>
      <c r="BB21" s="40"/>
      <c r="BC21" s="40"/>
      <c r="BD21" s="40"/>
      <c r="BE21" s="103" t="e">
        <f t="shared" si="15"/>
        <v>#NUM!</v>
      </c>
      <c r="BF21" s="103" t="e">
        <f t="shared" si="16"/>
        <v>#NUM!</v>
      </c>
      <c r="BG21" s="103" t="e">
        <f t="shared" si="17"/>
        <v>#NUM!</v>
      </c>
      <c r="BH21" s="103" t="e">
        <f t="shared" si="18"/>
        <v>#NUM!</v>
      </c>
      <c r="BI21" s="48"/>
      <c r="BJ21" s="108"/>
    </row>
    <row r="22" spans="1:62" ht="13.5" customHeight="1">
      <c r="A22" s="40">
        <v>15</v>
      </c>
      <c r="B22" s="54" t="s">
        <v>35</v>
      </c>
      <c r="C22" s="49" t="e">
        <f t="shared" si="0"/>
        <v>#NUM!</v>
      </c>
      <c r="D22" s="49">
        <f t="shared" si="1"/>
        <v>65</v>
      </c>
      <c r="E22" s="49">
        <f t="shared" si="2"/>
        <v>54</v>
      </c>
      <c r="F22" s="49">
        <f t="shared" si="3"/>
        <v>0</v>
      </c>
      <c r="G22" s="49" t="e">
        <f t="shared" si="4"/>
        <v>#NUM!</v>
      </c>
      <c r="H22" s="49">
        <f t="shared" si="5"/>
        <v>0</v>
      </c>
      <c r="I22" s="49" t="e">
        <f t="shared" si="6"/>
        <v>#NUM!</v>
      </c>
      <c r="J22" s="40">
        <v>19</v>
      </c>
      <c r="K22" s="40">
        <v>19</v>
      </c>
      <c r="L22" s="40">
        <v>0</v>
      </c>
      <c r="M22" s="40">
        <v>11</v>
      </c>
      <c r="N22" s="40">
        <v>16</v>
      </c>
      <c r="O22" s="40"/>
      <c r="P22" s="40"/>
      <c r="Q22" s="40"/>
      <c r="R22" s="40"/>
      <c r="S22" s="40"/>
      <c r="T22" s="40"/>
      <c r="U22" s="40"/>
      <c r="W22" s="103">
        <f t="shared" si="7"/>
        <v>54</v>
      </c>
      <c r="X22" s="103">
        <f t="shared" si="8"/>
        <v>11</v>
      </c>
      <c r="Y22" s="103">
        <f t="shared" si="9"/>
        <v>0</v>
      </c>
      <c r="Z22" s="103">
        <f t="shared" si="10"/>
        <v>11</v>
      </c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N22" s="103" t="e">
        <f t="shared" si="11"/>
        <v>#NUM!</v>
      </c>
      <c r="AO22" s="103" t="e">
        <f t="shared" si="12"/>
        <v>#NUM!</v>
      </c>
      <c r="AP22" s="103" t="e">
        <f t="shared" si="13"/>
        <v>#NUM!</v>
      </c>
      <c r="AQ22" s="103" t="e">
        <f t="shared" si="14"/>
        <v>#NUM!</v>
      </c>
      <c r="AR22" s="40"/>
      <c r="AS22" s="40"/>
      <c r="AT22" s="42"/>
      <c r="AU22" s="42"/>
      <c r="AV22" s="40"/>
      <c r="AW22" s="40"/>
      <c r="AX22" s="40"/>
      <c r="AY22" s="40"/>
      <c r="AZ22" s="40"/>
      <c r="BA22" s="40"/>
      <c r="BB22" s="40"/>
      <c r="BC22" s="40"/>
      <c r="BD22" s="40"/>
      <c r="BE22" s="103" t="e">
        <f t="shared" si="15"/>
        <v>#NUM!</v>
      </c>
      <c r="BF22" s="103" t="e">
        <f t="shared" si="16"/>
        <v>#NUM!</v>
      </c>
      <c r="BG22" s="103" t="e">
        <f t="shared" si="17"/>
        <v>#NUM!</v>
      </c>
      <c r="BH22" s="103" t="e">
        <f t="shared" si="18"/>
        <v>#NUM!</v>
      </c>
      <c r="BI22" s="48"/>
      <c r="BJ22" s="104"/>
    </row>
    <row r="23" spans="1:62" ht="13.5" customHeight="1">
      <c r="A23" s="40">
        <v>16</v>
      </c>
      <c r="B23" s="54" t="s">
        <v>126</v>
      </c>
      <c r="C23" s="49" t="e">
        <f t="shared" si="0"/>
        <v>#NUM!</v>
      </c>
      <c r="D23" s="49">
        <f t="shared" si="1"/>
        <v>62</v>
      </c>
      <c r="E23" s="49">
        <f t="shared" si="2"/>
        <v>42</v>
      </c>
      <c r="F23" s="49">
        <f t="shared" si="3"/>
        <v>0</v>
      </c>
      <c r="G23" s="49" t="e">
        <f t="shared" si="4"/>
        <v>#NUM!</v>
      </c>
      <c r="H23" s="49">
        <f t="shared" si="5"/>
        <v>0</v>
      </c>
      <c r="I23" s="49" t="e">
        <f t="shared" si="6"/>
        <v>#NUM!</v>
      </c>
      <c r="J23" s="40">
        <v>14</v>
      </c>
      <c r="K23" s="40">
        <v>13</v>
      </c>
      <c r="L23" s="40">
        <v>15</v>
      </c>
      <c r="M23" s="40">
        <v>10</v>
      </c>
      <c r="N23" s="40">
        <v>10</v>
      </c>
      <c r="O23" s="40"/>
      <c r="P23" s="40"/>
      <c r="Q23" s="40"/>
      <c r="R23" s="40"/>
      <c r="S23" s="40"/>
      <c r="T23" s="40"/>
      <c r="U23" s="40"/>
      <c r="W23" s="103">
        <f t="shared" si="7"/>
        <v>42</v>
      </c>
      <c r="X23" s="103">
        <f t="shared" si="8"/>
        <v>20</v>
      </c>
      <c r="Y23" s="103">
        <f t="shared" si="9"/>
        <v>10</v>
      </c>
      <c r="Z23" s="103">
        <f t="shared" si="10"/>
        <v>10</v>
      </c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N23" s="103" t="e">
        <f t="shared" si="11"/>
        <v>#NUM!</v>
      </c>
      <c r="AO23" s="103" t="e">
        <f t="shared" si="12"/>
        <v>#NUM!</v>
      </c>
      <c r="AP23" s="103" t="e">
        <f t="shared" si="13"/>
        <v>#NUM!</v>
      </c>
      <c r="AQ23" s="103" t="e">
        <f t="shared" si="14"/>
        <v>#NUM!</v>
      </c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103" t="e">
        <f t="shared" si="15"/>
        <v>#NUM!</v>
      </c>
      <c r="BF23" s="103" t="e">
        <f t="shared" si="16"/>
        <v>#NUM!</v>
      </c>
      <c r="BG23" s="103" t="e">
        <f t="shared" si="17"/>
        <v>#NUM!</v>
      </c>
      <c r="BH23" s="103" t="e">
        <f t="shared" si="18"/>
        <v>#NUM!</v>
      </c>
      <c r="BI23" s="48"/>
      <c r="BJ23" s="104"/>
    </row>
    <row r="24" spans="1:62" ht="13.5" customHeight="1">
      <c r="A24" s="40">
        <v>17</v>
      </c>
      <c r="B24" s="54" t="s">
        <v>187</v>
      </c>
      <c r="C24" s="49" t="e">
        <f t="shared" si="0"/>
        <v>#NUM!</v>
      </c>
      <c r="D24" s="49">
        <f t="shared" si="1"/>
        <v>61</v>
      </c>
      <c r="E24" s="49">
        <f t="shared" si="2"/>
        <v>38</v>
      </c>
      <c r="F24" s="49">
        <f t="shared" si="3"/>
        <v>0</v>
      </c>
      <c r="G24" s="49" t="e">
        <f t="shared" si="4"/>
        <v>#NUM!</v>
      </c>
      <c r="H24" s="49">
        <f t="shared" si="5"/>
        <v>0</v>
      </c>
      <c r="I24" s="49" t="e">
        <f t="shared" si="6"/>
        <v>#NUM!</v>
      </c>
      <c r="J24" s="40">
        <v>12</v>
      </c>
      <c r="K24" s="40">
        <v>14</v>
      </c>
      <c r="L24" s="42">
        <v>12</v>
      </c>
      <c r="M24" s="42">
        <v>11</v>
      </c>
      <c r="N24" s="40">
        <v>12</v>
      </c>
      <c r="O24" s="42"/>
      <c r="P24" s="40"/>
      <c r="Q24" s="40"/>
      <c r="R24" s="40"/>
      <c r="S24" s="40"/>
      <c r="T24" s="40"/>
      <c r="U24" s="40"/>
      <c r="W24" s="103">
        <f t="shared" si="7"/>
        <v>38</v>
      </c>
      <c r="X24" s="103">
        <f t="shared" si="8"/>
        <v>23</v>
      </c>
      <c r="Y24" s="103">
        <f t="shared" si="9"/>
        <v>11</v>
      </c>
      <c r="Z24" s="103">
        <f t="shared" si="10"/>
        <v>12</v>
      </c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2"/>
      <c r="AL24" s="40"/>
      <c r="AM24" s="40"/>
      <c r="AN24" s="103" t="e">
        <f t="shared" si="11"/>
        <v>#NUM!</v>
      </c>
      <c r="AO24" s="103" t="e">
        <f t="shared" si="12"/>
        <v>#NUM!</v>
      </c>
      <c r="AP24" s="103" t="e">
        <f t="shared" si="13"/>
        <v>#NUM!</v>
      </c>
      <c r="AQ24" s="103" t="e">
        <f t="shared" si="14"/>
        <v>#NUM!</v>
      </c>
      <c r="AR24" s="40"/>
      <c r="AS24" s="42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103" t="e">
        <f t="shared" si="15"/>
        <v>#NUM!</v>
      </c>
      <c r="BF24" s="103" t="e">
        <f t="shared" si="16"/>
        <v>#NUM!</v>
      </c>
      <c r="BG24" s="103" t="e">
        <f t="shared" si="17"/>
        <v>#NUM!</v>
      </c>
      <c r="BH24" s="103" t="e">
        <f t="shared" si="18"/>
        <v>#NUM!</v>
      </c>
      <c r="BI24" s="48"/>
      <c r="BJ24" s="104"/>
    </row>
    <row r="25" spans="1:62" ht="13.5" customHeight="1">
      <c r="A25" s="40">
        <v>18</v>
      </c>
      <c r="B25" s="54" t="s">
        <v>188</v>
      </c>
      <c r="C25" s="49" t="e">
        <f t="shared" si="0"/>
        <v>#NUM!</v>
      </c>
      <c r="D25" s="49">
        <f t="shared" si="1"/>
        <v>56</v>
      </c>
      <c r="E25" s="49">
        <f t="shared" si="2"/>
        <v>56</v>
      </c>
      <c r="F25" s="49">
        <f t="shared" si="3"/>
        <v>0</v>
      </c>
      <c r="G25" s="49" t="e">
        <f t="shared" si="4"/>
        <v>#NUM!</v>
      </c>
      <c r="H25" s="49">
        <f t="shared" si="5"/>
        <v>0</v>
      </c>
      <c r="I25" s="49" t="e">
        <f t="shared" si="6"/>
        <v>#NUM!</v>
      </c>
      <c r="J25" s="40">
        <v>0</v>
      </c>
      <c r="K25" s="40">
        <v>0</v>
      </c>
      <c r="L25" s="40">
        <v>18</v>
      </c>
      <c r="M25" s="40">
        <v>18</v>
      </c>
      <c r="N25" s="40">
        <v>20</v>
      </c>
      <c r="O25" s="40"/>
      <c r="P25" s="40"/>
      <c r="Q25" s="40"/>
      <c r="R25" s="40"/>
      <c r="S25" s="40"/>
      <c r="T25" s="40"/>
      <c r="U25" s="40"/>
      <c r="V25" s="40"/>
      <c r="W25" s="103">
        <f t="shared" si="7"/>
        <v>56</v>
      </c>
      <c r="X25" s="103">
        <f t="shared" si="8"/>
        <v>0</v>
      </c>
      <c r="Y25" s="103">
        <f t="shared" si="9"/>
        <v>0</v>
      </c>
      <c r="Z25" s="103">
        <f t="shared" si="10"/>
        <v>0</v>
      </c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3"/>
      <c r="AN25" s="103" t="e">
        <f t="shared" si="11"/>
        <v>#NUM!</v>
      </c>
      <c r="AO25" s="103" t="e">
        <f t="shared" si="12"/>
        <v>#NUM!</v>
      </c>
      <c r="AP25" s="103" t="e">
        <f t="shared" si="13"/>
        <v>#NUM!</v>
      </c>
      <c r="AQ25" s="103" t="e">
        <f t="shared" si="14"/>
        <v>#NUM!</v>
      </c>
      <c r="AR25" s="40"/>
      <c r="AS25" s="40"/>
      <c r="AT25" s="40"/>
      <c r="AU25" s="40"/>
      <c r="AV25" s="40"/>
      <c r="AW25" s="40"/>
      <c r="AX25" s="40"/>
      <c r="AY25" s="42"/>
      <c r="AZ25" s="40"/>
      <c r="BA25" s="40"/>
      <c r="BB25" s="40"/>
      <c r="BC25" s="40"/>
      <c r="BD25" s="48"/>
      <c r="BE25" s="103" t="e">
        <f t="shared" si="15"/>
        <v>#NUM!</v>
      </c>
      <c r="BF25" s="103" t="e">
        <f t="shared" si="16"/>
        <v>#NUM!</v>
      </c>
      <c r="BG25" s="103" t="e">
        <f t="shared" si="17"/>
        <v>#NUM!</v>
      </c>
      <c r="BH25" s="103" t="e">
        <f t="shared" si="18"/>
        <v>#NUM!</v>
      </c>
      <c r="BI25" s="48"/>
      <c r="BJ25" s="104"/>
    </row>
    <row r="26" spans="1:62" ht="13.5" customHeight="1">
      <c r="A26" s="40">
        <v>19</v>
      </c>
      <c r="B26" s="106" t="s">
        <v>189</v>
      </c>
      <c r="C26" s="49" t="e">
        <f t="shared" si="0"/>
        <v>#NUM!</v>
      </c>
      <c r="D26" s="49">
        <f t="shared" si="1"/>
        <v>49</v>
      </c>
      <c r="E26" s="49">
        <f t="shared" si="2"/>
        <v>39</v>
      </c>
      <c r="F26" s="49">
        <f t="shared" si="3"/>
        <v>0</v>
      </c>
      <c r="G26" s="49" t="e">
        <f t="shared" si="4"/>
        <v>#NUM!</v>
      </c>
      <c r="H26" s="49">
        <f t="shared" si="5"/>
        <v>0</v>
      </c>
      <c r="I26" s="49" t="e">
        <f t="shared" si="6"/>
        <v>#NUM!</v>
      </c>
      <c r="J26" s="40">
        <v>14</v>
      </c>
      <c r="K26" s="40">
        <v>14</v>
      </c>
      <c r="L26" s="40">
        <v>10</v>
      </c>
      <c r="M26" s="40">
        <v>11</v>
      </c>
      <c r="N26" s="40">
        <v>0</v>
      </c>
      <c r="O26" s="42"/>
      <c r="P26" s="40"/>
      <c r="Q26" s="40"/>
      <c r="R26" s="40"/>
      <c r="S26" s="40"/>
      <c r="T26" s="40"/>
      <c r="U26" s="40"/>
      <c r="W26" s="103">
        <f t="shared" si="7"/>
        <v>39</v>
      </c>
      <c r="X26" s="103">
        <f t="shared" si="8"/>
        <v>10</v>
      </c>
      <c r="Y26" s="103">
        <f t="shared" si="9"/>
        <v>0</v>
      </c>
      <c r="Z26" s="103">
        <f t="shared" si="10"/>
        <v>10</v>
      </c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N26" s="103" t="e">
        <f t="shared" si="11"/>
        <v>#NUM!</v>
      </c>
      <c r="AO26" s="103" t="e">
        <f t="shared" si="12"/>
        <v>#NUM!</v>
      </c>
      <c r="AP26" s="103" t="e">
        <f t="shared" si="13"/>
        <v>#NUM!</v>
      </c>
      <c r="AQ26" s="103" t="e">
        <f t="shared" si="14"/>
        <v>#NUM!</v>
      </c>
      <c r="AR26" s="40"/>
      <c r="AS26" s="40"/>
      <c r="AT26" s="40"/>
      <c r="AU26" s="40"/>
      <c r="AV26" s="40"/>
      <c r="AW26" s="42"/>
      <c r="AX26" s="40"/>
      <c r="AY26" s="40"/>
      <c r="AZ26" s="40"/>
      <c r="BA26" s="40"/>
      <c r="BB26" s="40"/>
      <c r="BC26" s="40"/>
      <c r="BD26" s="40"/>
      <c r="BE26" s="103" t="e">
        <f t="shared" si="15"/>
        <v>#NUM!</v>
      </c>
      <c r="BF26" s="103" t="e">
        <f t="shared" si="16"/>
        <v>#NUM!</v>
      </c>
      <c r="BG26" s="103" t="e">
        <f t="shared" si="17"/>
        <v>#NUM!</v>
      </c>
      <c r="BH26" s="103" t="e">
        <f t="shared" si="18"/>
        <v>#NUM!</v>
      </c>
      <c r="BI26" s="48"/>
      <c r="BJ26" s="104"/>
    </row>
    <row r="27" spans="1:62" ht="13.5" customHeight="1">
      <c r="A27" s="40">
        <v>20</v>
      </c>
      <c r="B27" s="54" t="s">
        <v>190</v>
      </c>
      <c r="C27" s="49" t="e">
        <f t="shared" si="0"/>
        <v>#NUM!</v>
      </c>
      <c r="D27" s="49">
        <f t="shared" si="1"/>
        <v>48</v>
      </c>
      <c r="E27" s="49">
        <f t="shared" si="2"/>
        <v>48</v>
      </c>
      <c r="F27" s="49">
        <f t="shared" si="3"/>
        <v>0</v>
      </c>
      <c r="G27" s="49" t="e">
        <f t="shared" si="4"/>
        <v>#NUM!</v>
      </c>
      <c r="H27" s="49">
        <f t="shared" si="5"/>
        <v>0</v>
      </c>
      <c r="I27" s="49" t="e">
        <f t="shared" si="6"/>
        <v>#NUM!</v>
      </c>
      <c r="J27" s="40">
        <v>0</v>
      </c>
      <c r="K27" s="40">
        <v>0</v>
      </c>
      <c r="L27" s="42">
        <v>17</v>
      </c>
      <c r="M27" s="40">
        <v>19</v>
      </c>
      <c r="N27" s="40">
        <v>12</v>
      </c>
      <c r="O27" s="40"/>
      <c r="P27" s="40"/>
      <c r="Q27" s="42"/>
      <c r="R27" s="40"/>
      <c r="S27" s="40"/>
      <c r="T27" s="40"/>
      <c r="U27" s="40"/>
      <c r="V27" s="40"/>
      <c r="W27" s="103">
        <f t="shared" si="7"/>
        <v>48</v>
      </c>
      <c r="X27" s="103">
        <f t="shared" si="8"/>
        <v>0</v>
      </c>
      <c r="Y27" s="103">
        <f t="shared" si="9"/>
        <v>0</v>
      </c>
      <c r="Z27" s="103">
        <f t="shared" si="10"/>
        <v>0</v>
      </c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N27" s="103" t="e">
        <f t="shared" si="11"/>
        <v>#NUM!</v>
      </c>
      <c r="AO27" s="103" t="e">
        <f t="shared" si="12"/>
        <v>#NUM!</v>
      </c>
      <c r="AP27" s="103" t="e">
        <f t="shared" si="13"/>
        <v>#NUM!</v>
      </c>
      <c r="AQ27" s="103" t="e">
        <f t="shared" si="14"/>
        <v>#NUM!</v>
      </c>
      <c r="AR27" s="40"/>
      <c r="AS27" s="40"/>
      <c r="AT27" s="40"/>
      <c r="AU27" s="40"/>
      <c r="AV27" s="40"/>
      <c r="AW27" s="40"/>
      <c r="AX27" s="42"/>
      <c r="AY27" s="40"/>
      <c r="AZ27" s="40"/>
      <c r="BA27" s="42"/>
      <c r="BB27" s="40"/>
      <c r="BC27" s="40"/>
      <c r="BD27" s="40"/>
      <c r="BE27" s="103" t="e">
        <f t="shared" si="15"/>
        <v>#NUM!</v>
      </c>
      <c r="BF27" s="103" t="e">
        <f t="shared" si="16"/>
        <v>#NUM!</v>
      </c>
      <c r="BG27" s="103" t="e">
        <f t="shared" si="17"/>
        <v>#NUM!</v>
      </c>
      <c r="BH27" s="103" t="e">
        <f t="shared" si="18"/>
        <v>#NUM!</v>
      </c>
      <c r="BI27" s="40"/>
      <c r="BJ27" s="104"/>
    </row>
    <row r="28" spans="1:62" ht="13.5" customHeight="1">
      <c r="A28" s="40">
        <v>21</v>
      </c>
      <c r="B28" s="106" t="s">
        <v>191</v>
      </c>
      <c r="C28" s="49" t="e">
        <f t="shared" si="0"/>
        <v>#NUM!</v>
      </c>
      <c r="D28" s="49">
        <f t="shared" si="1"/>
        <v>44</v>
      </c>
      <c r="E28" s="49">
        <f t="shared" si="2"/>
        <v>44</v>
      </c>
      <c r="F28" s="49">
        <f t="shared" si="3"/>
        <v>0</v>
      </c>
      <c r="G28" s="49" t="e">
        <f t="shared" si="4"/>
        <v>#NUM!</v>
      </c>
      <c r="H28" s="49">
        <f t="shared" si="5"/>
        <v>0</v>
      </c>
      <c r="I28" s="49" t="e">
        <f t="shared" si="6"/>
        <v>#NUM!</v>
      </c>
      <c r="J28" s="40">
        <v>0</v>
      </c>
      <c r="K28" s="40">
        <v>0</v>
      </c>
      <c r="L28" s="40">
        <v>13</v>
      </c>
      <c r="M28" s="40">
        <v>14</v>
      </c>
      <c r="N28" s="40">
        <v>17</v>
      </c>
      <c r="O28" s="40"/>
      <c r="P28" s="40"/>
      <c r="Q28" s="40"/>
      <c r="R28" s="40"/>
      <c r="S28" s="40"/>
      <c r="T28" s="40"/>
      <c r="U28" s="40"/>
      <c r="V28" s="40"/>
      <c r="W28" s="103">
        <f t="shared" si="7"/>
        <v>44</v>
      </c>
      <c r="X28" s="103">
        <f t="shared" si="8"/>
        <v>0</v>
      </c>
      <c r="Y28" s="103">
        <f t="shared" si="9"/>
        <v>0</v>
      </c>
      <c r="Z28" s="103">
        <f t="shared" si="10"/>
        <v>0</v>
      </c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103" t="e">
        <f t="shared" si="11"/>
        <v>#NUM!</v>
      </c>
      <c r="AO28" s="103" t="e">
        <f t="shared" si="12"/>
        <v>#NUM!</v>
      </c>
      <c r="AP28" s="103" t="e">
        <f t="shared" si="13"/>
        <v>#NUM!</v>
      </c>
      <c r="AQ28" s="103" t="e">
        <f t="shared" si="14"/>
        <v>#NUM!</v>
      </c>
      <c r="AR28" s="40"/>
      <c r="AS28" s="40"/>
      <c r="AT28" s="40"/>
      <c r="AU28" s="40"/>
      <c r="AV28" s="40"/>
      <c r="AW28" s="40"/>
      <c r="AX28" s="40"/>
      <c r="AY28" s="40"/>
      <c r="AZ28" s="42"/>
      <c r="BA28" s="40"/>
      <c r="BB28" s="40"/>
      <c r="BC28" s="40"/>
      <c r="BD28" s="40"/>
      <c r="BE28" s="103" t="e">
        <f t="shared" si="15"/>
        <v>#NUM!</v>
      </c>
      <c r="BF28" s="103" t="e">
        <f t="shared" si="16"/>
        <v>#NUM!</v>
      </c>
      <c r="BG28" s="103" t="e">
        <f t="shared" si="17"/>
        <v>#NUM!</v>
      </c>
      <c r="BH28" s="103" t="e">
        <f t="shared" si="18"/>
        <v>#NUM!</v>
      </c>
      <c r="BI28" s="48"/>
      <c r="BJ28" s="90"/>
    </row>
    <row r="29" spans="1:62" ht="13.5" customHeight="1">
      <c r="A29" s="40">
        <v>22</v>
      </c>
      <c r="B29" s="106" t="s">
        <v>192</v>
      </c>
      <c r="C29" s="49" t="e">
        <f t="shared" si="0"/>
        <v>#NUM!</v>
      </c>
      <c r="D29" s="49">
        <f t="shared" si="1"/>
        <v>42</v>
      </c>
      <c r="E29" s="49">
        <f t="shared" si="2"/>
        <v>42</v>
      </c>
      <c r="F29" s="49">
        <f t="shared" si="3"/>
        <v>0</v>
      </c>
      <c r="G29" s="49" t="e">
        <f t="shared" si="4"/>
        <v>#NUM!</v>
      </c>
      <c r="H29" s="49">
        <f t="shared" si="5"/>
        <v>0</v>
      </c>
      <c r="I29" s="49" t="e">
        <f t="shared" si="6"/>
        <v>#NUM!</v>
      </c>
      <c r="J29" s="40">
        <v>16</v>
      </c>
      <c r="K29" s="40">
        <v>0</v>
      </c>
      <c r="L29" s="40">
        <v>13</v>
      </c>
      <c r="M29" s="40">
        <v>0</v>
      </c>
      <c r="N29" s="42">
        <v>13</v>
      </c>
      <c r="O29" s="40"/>
      <c r="P29" s="40"/>
      <c r="Q29" s="40"/>
      <c r="R29" s="40"/>
      <c r="S29" s="40"/>
      <c r="T29" s="40"/>
      <c r="U29" s="40"/>
      <c r="W29" s="103">
        <f t="shared" si="7"/>
        <v>42</v>
      </c>
      <c r="X29" s="103">
        <f t="shared" si="8"/>
        <v>0</v>
      </c>
      <c r="Y29" s="103">
        <f t="shared" si="9"/>
        <v>0</v>
      </c>
      <c r="Z29" s="103">
        <f t="shared" si="10"/>
        <v>0</v>
      </c>
      <c r="AA29" s="40"/>
      <c r="AB29" s="40"/>
      <c r="AC29" s="40"/>
      <c r="AD29" s="40"/>
      <c r="AE29" s="40"/>
      <c r="AF29" s="42"/>
      <c r="AG29" s="40"/>
      <c r="AH29" s="40"/>
      <c r="AI29" s="40"/>
      <c r="AJ29" s="40"/>
      <c r="AK29" s="40"/>
      <c r="AL29" s="40"/>
      <c r="AN29" s="103" t="e">
        <f t="shared" si="11"/>
        <v>#NUM!</v>
      </c>
      <c r="AO29" s="103" t="e">
        <f t="shared" si="12"/>
        <v>#NUM!</v>
      </c>
      <c r="AP29" s="103" t="e">
        <f t="shared" si="13"/>
        <v>#NUM!</v>
      </c>
      <c r="AQ29" s="103" t="e">
        <f t="shared" si="14"/>
        <v>#NUM!</v>
      </c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103" t="e">
        <f t="shared" si="15"/>
        <v>#NUM!</v>
      </c>
      <c r="BF29" s="103" t="e">
        <f t="shared" si="16"/>
        <v>#NUM!</v>
      </c>
      <c r="BG29" s="103" t="e">
        <f t="shared" si="17"/>
        <v>#NUM!</v>
      </c>
      <c r="BH29" s="103" t="e">
        <f t="shared" si="18"/>
        <v>#NUM!</v>
      </c>
      <c r="BI29" s="48"/>
      <c r="BJ29" s="108"/>
    </row>
    <row r="30" spans="1:62" ht="13.5" customHeight="1">
      <c r="A30" s="40">
        <v>23</v>
      </c>
      <c r="B30" s="54" t="s">
        <v>60</v>
      </c>
      <c r="C30" s="49" t="e">
        <f t="shared" si="0"/>
        <v>#NUM!</v>
      </c>
      <c r="D30" s="49">
        <f t="shared" si="1"/>
        <v>30</v>
      </c>
      <c r="E30" s="49">
        <f t="shared" si="2"/>
        <v>30</v>
      </c>
      <c r="F30" s="49">
        <f t="shared" si="3"/>
        <v>0</v>
      </c>
      <c r="G30" s="49" t="e">
        <f t="shared" si="4"/>
        <v>#NUM!</v>
      </c>
      <c r="H30" s="49">
        <f t="shared" si="5"/>
        <v>0</v>
      </c>
      <c r="I30" s="49" t="e">
        <f t="shared" si="6"/>
        <v>#NUM!</v>
      </c>
      <c r="J30" s="40">
        <v>0</v>
      </c>
      <c r="K30" s="40">
        <v>18</v>
      </c>
      <c r="L30" s="40">
        <v>0</v>
      </c>
      <c r="M30" s="40">
        <v>12</v>
      </c>
      <c r="N30" s="42">
        <v>0</v>
      </c>
      <c r="O30" s="40"/>
      <c r="P30" s="40"/>
      <c r="Q30" s="40"/>
      <c r="R30" s="40"/>
      <c r="S30" s="40"/>
      <c r="T30" s="40"/>
      <c r="U30" s="40"/>
      <c r="V30" s="40"/>
      <c r="W30" s="103">
        <f t="shared" si="7"/>
        <v>30</v>
      </c>
      <c r="X30" s="103">
        <f t="shared" si="8"/>
        <v>0</v>
      </c>
      <c r="Y30" s="103">
        <f t="shared" si="9"/>
        <v>0</v>
      </c>
      <c r="Z30" s="103">
        <f t="shared" si="10"/>
        <v>0</v>
      </c>
      <c r="AA30" s="40"/>
      <c r="AB30" s="40"/>
      <c r="AC30" s="40"/>
      <c r="AD30" s="40"/>
      <c r="AE30" s="40"/>
      <c r="AF30" s="40"/>
      <c r="AG30" s="40"/>
      <c r="AH30" s="42"/>
      <c r="AI30" s="40"/>
      <c r="AJ30" s="42"/>
      <c r="AK30" s="40"/>
      <c r="AL30" s="40"/>
      <c r="AM30" s="40"/>
      <c r="AN30" s="103" t="e">
        <f t="shared" si="11"/>
        <v>#NUM!</v>
      </c>
      <c r="AO30" s="103" t="e">
        <f t="shared" si="12"/>
        <v>#NUM!</v>
      </c>
      <c r="AP30" s="103" t="e">
        <f t="shared" si="13"/>
        <v>#NUM!</v>
      </c>
      <c r="AQ30" s="103" t="e">
        <f t="shared" si="14"/>
        <v>#NUM!</v>
      </c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103" t="e">
        <f t="shared" si="15"/>
        <v>#NUM!</v>
      </c>
      <c r="BF30" s="103" t="e">
        <f t="shared" si="16"/>
        <v>#NUM!</v>
      </c>
      <c r="BG30" s="103" t="e">
        <f t="shared" si="17"/>
        <v>#NUM!</v>
      </c>
      <c r="BH30" s="103" t="e">
        <f t="shared" si="18"/>
        <v>#NUM!</v>
      </c>
      <c r="BI30" s="48"/>
      <c r="BJ30" s="104"/>
    </row>
    <row r="31" spans="1:62" ht="13.5" customHeight="1">
      <c r="A31" s="40">
        <v>24</v>
      </c>
      <c r="B31" s="109" t="s">
        <v>193</v>
      </c>
      <c r="C31" s="49" t="e">
        <f t="shared" si="0"/>
        <v>#NUM!</v>
      </c>
      <c r="D31" s="49">
        <f t="shared" si="1"/>
        <v>17</v>
      </c>
      <c r="E31" s="49">
        <f t="shared" si="2"/>
        <v>17</v>
      </c>
      <c r="F31" s="49">
        <f t="shared" si="3"/>
        <v>0</v>
      </c>
      <c r="G31" s="49" t="e">
        <f t="shared" si="4"/>
        <v>#NUM!</v>
      </c>
      <c r="H31" s="49">
        <f t="shared" si="5"/>
        <v>0</v>
      </c>
      <c r="I31" s="49" t="e">
        <f t="shared" si="6"/>
        <v>#NUM!</v>
      </c>
      <c r="J31" s="40">
        <v>0</v>
      </c>
      <c r="K31" s="40">
        <v>0</v>
      </c>
      <c r="L31" s="40">
        <v>0</v>
      </c>
      <c r="M31" s="40">
        <v>0</v>
      </c>
      <c r="N31" s="40">
        <v>17</v>
      </c>
      <c r="O31" s="40"/>
      <c r="P31" s="40"/>
      <c r="Q31" s="40"/>
      <c r="R31" s="40"/>
      <c r="S31" s="40"/>
      <c r="T31" s="40"/>
      <c r="U31" s="40"/>
      <c r="V31" s="40"/>
      <c r="W31" s="103">
        <f>SUM(D31-X31)</f>
        <v>17</v>
      </c>
      <c r="X31" s="103">
        <f>SUM(Y31+Z31)</f>
        <v>0</v>
      </c>
      <c r="Y31" s="103">
        <f>SMALL(J31:U31,1)</f>
        <v>0</v>
      </c>
      <c r="Z31" s="103">
        <f>SMALL(J31:U31,2)</f>
        <v>0</v>
      </c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N31" s="103" t="e">
        <f t="shared" si="11"/>
        <v>#NUM!</v>
      </c>
      <c r="AO31" s="103" t="e">
        <f t="shared" si="12"/>
        <v>#NUM!</v>
      </c>
      <c r="AP31" s="103" t="e">
        <f t="shared" si="13"/>
        <v>#NUM!</v>
      </c>
      <c r="AQ31" s="103" t="e">
        <f t="shared" si="14"/>
        <v>#NUM!</v>
      </c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103" t="e">
        <f t="shared" si="15"/>
        <v>#NUM!</v>
      </c>
      <c r="BF31" s="103" t="e">
        <f t="shared" si="16"/>
        <v>#NUM!</v>
      </c>
      <c r="BG31" s="103" t="e">
        <f t="shared" si="17"/>
        <v>#NUM!</v>
      </c>
      <c r="BH31" s="103" t="e">
        <f t="shared" si="18"/>
        <v>#NUM!</v>
      </c>
      <c r="BI31" s="48"/>
      <c r="BJ31" s="90"/>
    </row>
    <row r="32" spans="1:62" ht="13.5" customHeight="1">
      <c r="A32" s="40">
        <v>25</v>
      </c>
      <c r="B32" s="109" t="s">
        <v>194</v>
      </c>
      <c r="C32" s="49" t="e">
        <f t="shared" si="0"/>
        <v>#NUM!</v>
      </c>
      <c r="D32" s="49">
        <f t="shared" si="1"/>
        <v>16</v>
      </c>
      <c r="E32" s="49">
        <f t="shared" si="2"/>
        <v>16</v>
      </c>
      <c r="F32" s="49">
        <f t="shared" si="3"/>
        <v>0</v>
      </c>
      <c r="G32" s="49" t="e">
        <f t="shared" si="4"/>
        <v>#NUM!</v>
      </c>
      <c r="H32" s="49">
        <f t="shared" si="5"/>
        <v>0</v>
      </c>
      <c r="I32" s="49" t="e">
        <f t="shared" si="6"/>
        <v>#NUM!</v>
      </c>
      <c r="J32" s="40">
        <v>0</v>
      </c>
      <c r="K32" s="40">
        <v>0</v>
      </c>
      <c r="L32" s="40">
        <v>16</v>
      </c>
      <c r="M32" s="40">
        <v>0</v>
      </c>
      <c r="N32" s="40">
        <v>0</v>
      </c>
      <c r="O32" s="40"/>
      <c r="P32" s="42"/>
      <c r="Q32" s="40"/>
      <c r="R32" s="42"/>
      <c r="S32" s="42"/>
      <c r="T32" s="42"/>
      <c r="U32" s="42"/>
      <c r="V32" s="42"/>
      <c r="W32" s="103">
        <f>SUM(D32-X32)</f>
        <v>16</v>
      </c>
      <c r="X32" s="103">
        <f>SUM(Y32+Z32)</f>
        <v>0</v>
      </c>
      <c r="Y32" s="103">
        <f>SMALL(J32:U32,1)</f>
        <v>0</v>
      </c>
      <c r="Z32" s="103">
        <f>SMALL(J32:U32,2)</f>
        <v>0</v>
      </c>
      <c r="AA32" s="40"/>
      <c r="AB32" s="42"/>
      <c r="AC32" s="40"/>
      <c r="AD32" s="42"/>
      <c r="AE32" s="40"/>
      <c r="AF32" s="42"/>
      <c r="AG32" s="40"/>
      <c r="AH32" s="40"/>
      <c r="AI32" s="40"/>
      <c r="AJ32" s="40"/>
      <c r="AK32" s="40"/>
      <c r="AL32" s="40"/>
      <c r="AN32" s="103" t="e">
        <f t="shared" si="11"/>
        <v>#NUM!</v>
      </c>
      <c r="AO32" s="103" t="e">
        <f t="shared" si="12"/>
        <v>#NUM!</v>
      </c>
      <c r="AP32" s="103" t="e">
        <f t="shared" si="13"/>
        <v>#NUM!</v>
      </c>
      <c r="AQ32" s="103" t="e">
        <f t="shared" si="14"/>
        <v>#NUM!</v>
      </c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103" t="e">
        <f t="shared" si="15"/>
        <v>#NUM!</v>
      </c>
      <c r="BF32" s="103" t="e">
        <f t="shared" si="16"/>
        <v>#NUM!</v>
      </c>
      <c r="BG32" s="103" t="e">
        <f t="shared" si="17"/>
        <v>#NUM!</v>
      </c>
      <c r="BH32" s="103" t="e">
        <f t="shared" si="18"/>
        <v>#NUM!</v>
      </c>
      <c r="BI32" s="48"/>
      <c r="BJ32" s="104"/>
    </row>
    <row r="33" spans="1:62" ht="13.5" customHeight="1">
      <c r="A33" s="40">
        <v>26</v>
      </c>
      <c r="B33" s="54" t="s">
        <v>195</v>
      </c>
      <c r="C33" s="49" t="e">
        <f t="shared" si="0"/>
        <v>#NUM!</v>
      </c>
      <c r="D33" s="49">
        <f t="shared" si="1"/>
        <v>10</v>
      </c>
      <c r="E33" s="49">
        <f t="shared" si="2"/>
        <v>10</v>
      </c>
      <c r="F33" s="49">
        <f t="shared" si="3"/>
        <v>0</v>
      </c>
      <c r="G33" s="49" t="e">
        <f t="shared" si="4"/>
        <v>#NUM!</v>
      </c>
      <c r="H33" s="49">
        <f t="shared" si="5"/>
        <v>0</v>
      </c>
      <c r="I33" s="49" t="e">
        <f t="shared" si="6"/>
        <v>#NUM!</v>
      </c>
      <c r="J33" s="40">
        <v>0</v>
      </c>
      <c r="K33" s="40">
        <v>0</v>
      </c>
      <c r="L33" s="40">
        <v>0</v>
      </c>
      <c r="M33" s="40">
        <v>0</v>
      </c>
      <c r="N33" s="40">
        <v>10</v>
      </c>
      <c r="O33" s="40"/>
      <c r="P33" s="40"/>
      <c r="Q33" s="42"/>
      <c r="R33" s="42"/>
      <c r="S33" s="42"/>
      <c r="T33" s="42"/>
      <c r="U33" s="42"/>
      <c r="V33" s="42"/>
      <c r="W33" s="103">
        <f>SUM(D33-X33)</f>
        <v>10</v>
      </c>
      <c r="X33" s="103">
        <f>SUM(Y33+Z33)</f>
        <v>0</v>
      </c>
      <c r="Y33" s="103">
        <f>SMALL(J33:U33,1)</f>
        <v>0</v>
      </c>
      <c r="Z33" s="103">
        <f>SMALL(J33:U33,2)</f>
        <v>0</v>
      </c>
      <c r="AA33" s="40"/>
      <c r="AB33" s="40"/>
      <c r="AC33" s="42"/>
      <c r="AD33" s="40"/>
      <c r="AE33" s="42"/>
      <c r="AF33" s="40"/>
      <c r="AG33" s="40"/>
      <c r="AH33" s="40"/>
      <c r="AI33" s="42"/>
      <c r="AJ33" s="42"/>
      <c r="AK33" s="40"/>
      <c r="AL33" s="40"/>
      <c r="AM33" s="40"/>
      <c r="AN33" s="103" t="e">
        <f t="shared" si="11"/>
        <v>#NUM!</v>
      </c>
      <c r="AO33" s="103" t="e">
        <f t="shared" si="12"/>
        <v>#NUM!</v>
      </c>
      <c r="AP33" s="103" t="e">
        <f t="shared" si="13"/>
        <v>#NUM!</v>
      </c>
      <c r="AQ33" s="103" t="e">
        <f t="shared" si="14"/>
        <v>#NUM!</v>
      </c>
      <c r="AR33" s="40"/>
      <c r="AS33" s="11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E33" s="40" t="e">
        <f t="shared" si="15"/>
        <v>#NUM!</v>
      </c>
      <c r="BF33" s="40" t="e">
        <f t="shared" si="16"/>
        <v>#NUM!</v>
      </c>
      <c r="BG33" s="40" t="e">
        <f t="shared" si="17"/>
        <v>#NUM!</v>
      </c>
      <c r="BH33" s="45" t="e">
        <f t="shared" si="18"/>
        <v>#NUM!</v>
      </c>
      <c r="BI33" s="40"/>
      <c r="BJ33" s="111"/>
    </row>
    <row r="34" spans="1:62" ht="13.5" customHeight="1">
      <c r="A34" s="40"/>
      <c r="B34" s="106"/>
      <c r="C34" s="49"/>
      <c r="D34" s="49"/>
      <c r="E34" s="49"/>
      <c r="F34" s="49"/>
      <c r="G34" s="49"/>
      <c r="H34" s="49"/>
      <c r="I34" s="49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J34" s="111"/>
    </row>
    <row r="35" spans="1:62" ht="13.5" customHeight="1">
      <c r="A35" s="40"/>
      <c r="B35" s="109"/>
      <c r="C35" s="49"/>
      <c r="D35" s="49"/>
      <c r="E35" s="49"/>
      <c r="F35" s="49"/>
      <c r="G35" s="49"/>
      <c r="H35" s="49"/>
      <c r="I35" s="49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5"/>
      <c r="BI35" s="48"/>
      <c r="BJ35" s="111"/>
    </row>
    <row r="36" spans="1:62" ht="13.5" customHeight="1">
      <c r="A36" s="40"/>
      <c r="B36" s="109"/>
      <c r="C36" s="49"/>
      <c r="D36" s="49"/>
      <c r="E36" s="49"/>
      <c r="F36" s="49"/>
      <c r="G36" s="49"/>
      <c r="H36" s="49"/>
      <c r="I36" s="49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104"/>
    </row>
    <row r="37" spans="1:62" ht="13.5" customHeight="1">
      <c r="A37" s="40"/>
      <c r="B37" s="112"/>
      <c r="C37" s="49"/>
      <c r="D37" s="49"/>
      <c r="E37" s="49"/>
      <c r="F37" s="49"/>
      <c r="G37" s="49"/>
      <c r="H37" s="49"/>
      <c r="I37" s="49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5"/>
      <c r="BI37" s="48"/>
      <c r="BJ37" s="104"/>
    </row>
    <row r="38" spans="1:62" ht="13.5" customHeight="1">
      <c r="A38" s="40"/>
      <c r="B38" s="112"/>
      <c r="C38" s="49"/>
      <c r="D38" s="49"/>
      <c r="E38" s="49"/>
      <c r="F38" s="49"/>
      <c r="G38" s="49"/>
      <c r="H38" s="49"/>
      <c r="I38" s="49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E38" s="40"/>
      <c r="BF38" s="40"/>
      <c r="BG38" s="40"/>
      <c r="BH38" s="45"/>
    </row>
    <row r="39" spans="1:62" ht="13.5" customHeight="1">
      <c r="A39" s="40"/>
      <c r="D39" s="99"/>
      <c r="G39" s="49"/>
      <c r="BD39" s="40"/>
      <c r="BE39" s="40"/>
      <c r="BF39" s="40"/>
      <c r="BG39" s="40"/>
      <c r="BH39" s="45"/>
      <c r="BI39" s="40"/>
      <c r="BJ39" s="104"/>
    </row>
    <row r="40" spans="1:62" ht="14.5">
      <c r="A40" s="40"/>
      <c r="B40" s="106"/>
      <c r="C40" s="49"/>
      <c r="D40" s="49"/>
      <c r="E40" s="49"/>
      <c r="F40" s="49"/>
      <c r="G40" s="49"/>
      <c r="H40" s="49"/>
      <c r="I40" s="49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8"/>
    </row>
    <row r="41" spans="1:62" ht="14.5">
      <c r="A41" s="40"/>
      <c r="B41" s="106"/>
      <c r="C41" s="49"/>
      <c r="D41" s="49"/>
      <c r="E41" s="49"/>
      <c r="F41" s="49"/>
      <c r="G41" s="49"/>
      <c r="H41" s="49"/>
      <c r="I41" s="49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8"/>
    </row>
    <row r="42" spans="1:62" ht="8.15" customHeight="1">
      <c r="A42" s="40"/>
      <c r="B42" s="108"/>
      <c r="C42" s="49"/>
      <c r="D42" s="49"/>
      <c r="E42" s="49"/>
      <c r="F42" s="49"/>
      <c r="G42" s="49"/>
      <c r="H42" s="49"/>
      <c r="I42" s="49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8"/>
      <c r="BJ42" s="108"/>
    </row>
    <row r="43" spans="1:62" ht="12" customHeight="1">
      <c r="A43" s="48"/>
      <c r="B43" s="113"/>
      <c r="C43" s="49"/>
      <c r="D43" s="49"/>
      <c r="E43" s="49"/>
      <c r="F43" s="49"/>
      <c r="G43" s="49"/>
      <c r="H43" s="49"/>
      <c r="I43" s="49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9"/>
      <c r="X43" s="49"/>
      <c r="Y43" s="49"/>
      <c r="Z43" s="49"/>
      <c r="AA43" s="49"/>
      <c r="AB43" s="49"/>
      <c r="AC43" s="49"/>
      <c r="AD43" s="49"/>
      <c r="AE43" s="40"/>
      <c r="AF43" s="40"/>
      <c r="AG43" s="40"/>
      <c r="AH43" s="40"/>
      <c r="AI43" s="40"/>
      <c r="AJ43" s="40"/>
      <c r="AK43" s="40"/>
      <c r="AL43" s="40"/>
      <c r="AM43" s="40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0"/>
      <c r="BE43" s="49"/>
      <c r="BF43" s="49"/>
      <c r="BG43" s="49"/>
      <c r="BH43" s="49"/>
      <c r="BI43" s="48"/>
      <c r="BJ43" s="113"/>
    </row>
    <row r="44" spans="1:62" ht="12" customHeight="1">
      <c r="A44" s="48"/>
      <c r="B44" s="113"/>
      <c r="C44" s="78"/>
      <c r="D44" s="49"/>
      <c r="E44" s="49"/>
      <c r="F44" s="49"/>
      <c r="G44" s="49"/>
      <c r="H44" s="49"/>
      <c r="I44" s="49"/>
      <c r="J44" s="41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9"/>
      <c r="X44" s="49"/>
      <c r="Y44" s="49"/>
      <c r="Z44" s="49"/>
      <c r="AA44" s="49"/>
      <c r="AB44" s="49"/>
      <c r="AC44" s="49"/>
      <c r="AD44" s="49"/>
      <c r="AE44" s="42"/>
      <c r="AF44" s="42"/>
      <c r="AG44" s="42"/>
      <c r="AH44" s="42"/>
      <c r="AI44" s="42"/>
      <c r="AJ44" s="42"/>
      <c r="AK44" s="42"/>
      <c r="AL44" s="42"/>
      <c r="AM44" s="43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2"/>
      <c r="BE44" s="49"/>
      <c r="BF44" s="49"/>
      <c r="BG44" s="49"/>
      <c r="BH44" s="49"/>
      <c r="BI44" s="48"/>
      <c r="BJ44" s="113"/>
    </row>
    <row r="45" spans="1:62" ht="6" customHeight="1">
      <c r="A45" s="48"/>
      <c r="B45" s="108"/>
      <c r="C45" s="49"/>
      <c r="D45" s="49"/>
      <c r="E45" s="49"/>
      <c r="F45" s="49"/>
      <c r="G45" s="49"/>
      <c r="H45" s="40"/>
      <c r="I45" s="49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8"/>
      <c r="BJ45" s="108"/>
    </row>
    <row r="46" spans="1:62" ht="12" customHeight="1">
      <c r="A46" s="40"/>
      <c r="B46" s="114"/>
      <c r="C46" s="49"/>
      <c r="D46" s="49"/>
      <c r="E46" s="49"/>
      <c r="F46" s="49"/>
      <c r="G46" s="49"/>
      <c r="H46" s="49"/>
      <c r="I46" s="49"/>
      <c r="J46" s="57"/>
      <c r="K46" s="57"/>
      <c r="L46" s="57"/>
      <c r="M46" s="57"/>
      <c r="N46" s="57"/>
      <c r="O46" s="57"/>
      <c r="P46" s="57"/>
      <c r="Q46" s="57"/>
      <c r="R46" s="57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57"/>
      <c r="AG46" s="57"/>
      <c r="AH46" s="57"/>
      <c r="AI46" s="57"/>
      <c r="AJ46" s="57"/>
      <c r="AK46" s="57"/>
      <c r="AL46" s="57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57"/>
      <c r="BJ46" s="111"/>
    </row>
    <row r="47" spans="1:62" ht="13">
      <c r="F47" s="49"/>
      <c r="G47" s="49"/>
      <c r="H47" s="49"/>
      <c r="I47" s="49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57"/>
      <c r="AG47" s="57"/>
      <c r="AH47" s="57"/>
      <c r="AI47" s="57"/>
      <c r="AJ47" s="57"/>
      <c r="AK47" s="57"/>
      <c r="AL47" s="57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57"/>
      <c r="BJ47" s="111"/>
    </row>
    <row r="48" spans="1:62" ht="12" customHeight="1">
      <c r="A48" s="40"/>
      <c r="B48" s="114"/>
      <c r="C48" s="49"/>
      <c r="D48" s="49"/>
      <c r="E48" s="49"/>
      <c r="F48" s="49"/>
      <c r="G48" s="49"/>
      <c r="H48" s="49"/>
      <c r="I48" s="49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111"/>
    </row>
    <row r="49" spans="1:63" ht="12.75" customHeight="1">
      <c r="A49" s="40"/>
      <c r="B49" s="108"/>
      <c r="C49" s="49"/>
      <c r="D49" s="49"/>
      <c r="E49" s="49"/>
      <c r="F49" s="49"/>
      <c r="G49" s="49"/>
      <c r="H49" s="49"/>
      <c r="I49" s="49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111"/>
    </row>
    <row r="50" spans="1:63" ht="12.75" customHeight="1">
      <c r="A50" s="40"/>
      <c r="B50" s="108"/>
      <c r="C50" s="49"/>
      <c r="D50" s="49"/>
      <c r="E50" s="49"/>
      <c r="F50" s="49"/>
      <c r="G50" s="49"/>
      <c r="H50" s="49"/>
      <c r="I50" s="49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111"/>
    </row>
    <row r="51" spans="1:63" ht="12.75" customHeight="1">
      <c r="A51" s="40"/>
    </row>
    <row r="52" spans="1:63" ht="12.75" customHeight="1">
      <c r="A52" s="57"/>
      <c r="B52" s="115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116"/>
      <c r="BK52" s="117"/>
    </row>
    <row r="53" spans="1:63" ht="12.75" customHeight="1">
      <c r="A53" s="57"/>
      <c r="B53" s="115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</row>
    <row r="54" spans="1:63" ht="13">
      <c r="A54" s="40"/>
      <c r="B54" s="104"/>
      <c r="C54" s="49"/>
      <c r="D54" s="49"/>
      <c r="E54" s="49"/>
      <c r="F54" s="49"/>
      <c r="G54" s="49"/>
      <c r="H54" s="49"/>
      <c r="I54" s="49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8"/>
      <c r="BJ54" s="104"/>
    </row>
    <row r="55" spans="1:63" ht="13">
      <c r="A55" s="40"/>
      <c r="B55" s="104"/>
      <c r="C55" s="49"/>
      <c r="D55" s="49"/>
      <c r="E55" s="49"/>
      <c r="F55" s="49"/>
      <c r="G55" s="49"/>
      <c r="H55" s="49"/>
      <c r="I55" s="49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8"/>
      <c r="BJ55" s="104"/>
    </row>
    <row r="56" spans="1:63" ht="13">
      <c r="A56" s="57"/>
      <c r="B56" s="104"/>
      <c r="C56" s="49"/>
      <c r="D56" s="49"/>
      <c r="E56" s="49"/>
      <c r="F56" s="49"/>
      <c r="G56" s="49"/>
      <c r="H56" s="49"/>
      <c r="I56" s="49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8"/>
      <c r="BJ56" s="104"/>
    </row>
    <row r="57" spans="1:63" ht="13">
      <c r="A57" s="57"/>
      <c r="B57" s="104"/>
      <c r="C57" s="49"/>
      <c r="D57" s="49"/>
      <c r="E57" s="49"/>
      <c r="F57" s="49"/>
      <c r="G57" s="49"/>
      <c r="H57" s="49"/>
      <c r="I57" s="49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8"/>
      <c r="BJ57" s="104"/>
    </row>
    <row r="58" spans="1:63" ht="13">
      <c r="A58" s="57"/>
      <c r="B58" s="104"/>
      <c r="C58" s="49"/>
      <c r="D58" s="49"/>
      <c r="E58" s="49"/>
      <c r="F58" s="49"/>
      <c r="G58" s="49"/>
      <c r="H58" s="49"/>
      <c r="I58" s="49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8"/>
      <c r="BJ58" s="104"/>
    </row>
    <row r="59" spans="1:63" ht="13">
      <c r="A59" s="40"/>
      <c r="B59" s="104"/>
      <c r="C59" s="49"/>
      <c r="D59" s="49"/>
      <c r="E59" s="49"/>
      <c r="F59" s="49"/>
      <c r="G59" s="49"/>
      <c r="H59" s="49"/>
      <c r="I59" s="49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8"/>
      <c r="BJ59" s="104"/>
    </row>
    <row r="60" spans="1:63" ht="13">
      <c r="A60" s="40"/>
      <c r="B60" s="104"/>
      <c r="C60" s="49"/>
      <c r="D60" s="49"/>
      <c r="E60" s="49"/>
      <c r="F60" s="49"/>
      <c r="G60" s="49"/>
      <c r="H60" s="49"/>
      <c r="I60" s="49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8"/>
      <c r="BJ60" s="104"/>
    </row>
    <row r="61" spans="1:63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</row>
    <row r="62" spans="1:63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</row>
    <row r="63" spans="1:63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</row>
    <row r="64" spans="1:63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</row>
    <row r="65" spans="1:6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</row>
    <row r="66" spans="1:6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</row>
    <row r="67" spans="1:62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</row>
    <row r="68" spans="1:6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</row>
    <row r="70" spans="1:6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</row>
    <row r="71" spans="1:62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</row>
    <row r="72" spans="1:62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</row>
    <row r="73" spans="1:6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</row>
    <row r="74" spans="1:62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</row>
  </sheetData>
  <mergeCells count="4">
    <mergeCell ref="B5:B6"/>
    <mergeCell ref="BJ5:BJ6"/>
    <mergeCell ref="B43:B44"/>
    <mergeCell ref="BJ43:BJ44"/>
  </mergeCells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1:AT89"/>
  <sheetViews>
    <sheetView topLeftCell="A2" zoomScale="140" zoomScaleNormal="140" workbookViewId="0">
      <pane xSplit="2" topLeftCell="C1" activePane="topRight" state="frozen"/>
      <selection pane="topRight" activeCell="J2" sqref="J1:J1048576"/>
    </sheetView>
  </sheetViews>
  <sheetFormatPr defaultRowHeight="13"/>
  <cols>
    <col min="1" max="1" width="4.1796875" customWidth="1"/>
    <col min="2" max="2" width="25" bestFit="1" customWidth="1"/>
    <col min="3" max="3" width="13.7265625" customWidth="1"/>
    <col min="4" max="4" width="8.26953125" customWidth="1"/>
    <col min="5" max="5" width="12" bestFit="1" customWidth="1"/>
    <col min="6" max="6" width="3.81640625" hidden="1" customWidth="1"/>
    <col min="7" max="7" width="3.7265625" bestFit="1" customWidth="1"/>
    <col min="8" max="8" width="9" customWidth="1"/>
    <col min="9" max="9" width="13" customWidth="1"/>
    <col min="10" max="10" width="6.54296875" hidden="1" customWidth="1"/>
    <col min="11" max="11" width="5.26953125" style="62" hidden="1" customWidth="1"/>
    <col min="12" max="12" width="5.54296875" hidden="1" customWidth="1"/>
    <col min="13" max="14" width="4.81640625" hidden="1" customWidth="1"/>
    <col min="15" max="19" width="5.26953125" customWidth="1"/>
    <col min="20" max="20" width="12" bestFit="1" customWidth="1"/>
    <col min="21" max="22" width="5.26953125" customWidth="1"/>
    <col min="23" max="23" width="5.7265625" customWidth="1"/>
    <col min="24" max="25" width="5.26953125" customWidth="1"/>
    <col min="26" max="26" width="8.7265625" customWidth="1"/>
    <col min="27" max="27" width="7.453125" customWidth="1"/>
    <col min="28" max="28" width="3.1796875" customWidth="1"/>
    <col min="29" max="29" width="25" bestFit="1" customWidth="1"/>
    <col min="30" max="44" width="6.1796875" customWidth="1"/>
    <col min="45" max="45" width="3.1796875" customWidth="1"/>
    <col min="46" max="46" width="18.1796875" customWidth="1"/>
  </cols>
  <sheetData>
    <row r="1" spans="1:46" ht="20">
      <c r="J1" s="69"/>
      <c r="K1" s="65"/>
      <c r="L1" s="62"/>
      <c r="O1" s="65"/>
      <c r="P1" s="71"/>
      <c r="Q1" s="72"/>
      <c r="R1" s="72"/>
      <c r="S1" s="72"/>
      <c r="T1" s="80"/>
      <c r="U1" s="72"/>
      <c r="V1" s="72"/>
      <c r="W1" s="72"/>
      <c r="X1" s="72"/>
      <c r="Y1" s="71"/>
      <c r="Z1" s="72"/>
      <c r="AA1" s="72"/>
      <c r="AB1" s="72"/>
      <c r="AC1" s="72"/>
      <c r="AD1" s="72"/>
    </row>
    <row r="2" spans="1:46" ht="20">
      <c r="B2" s="84"/>
      <c r="D2" s="2"/>
      <c r="E2" s="91"/>
      <c r="F2" s="91"/>
      <c r="G2" s="91"/>
      <c r="H2" s="91"/>
      <c r="J2" s="68"/>
      <c r="K2" s="65"/>
      <c r="L2" s="62"/>
      <c r="O2" s="72"/>
      <c r="P2" s="72"/>
      <c r="Q2" s="72"/>
      <c r="R2" s="72"/>
      <c r="S2" s="72"/>
      <c r="T2" s="72"/>
      <c r="U2" s="72"/>
      <c r="V2" s="71"/>
      <c r="X2" s="72"/>
      <c r="Y2" s="72"/>
      <c r="Z2" s="72"/>
      <c r="AA2" s="72"/>
      <c r="AB2" s="72"/>
      <c r="AC2" s="72"/>
      <c r="AD2" s="72"/>
    </row>
    <row r="3" spans="1:46" ht="25">
      <c r="B3" s="77" t="s">
        <v>125</v>
      </c>
      <c r="G3" t="s">
        <v>0</v>
      </c>
      <c r="H3" s="79"/>
      <c r="K3" s="65"/>
      <c r="L3" s="62"/>
      <c r="O3" s="72"/>
      <c r="P3" s="72"/>
      <c r="Q3" s="72"/>
      <c r="R3" s="72"/>
      <c r="S3" s="72"/>
      <c r="T3" s="72"/>
      <c r="U3" s="91">
        <v>11231</v>
      </c>
      <c r="V3" s="91"/>
      <c r="W3" s="91"/>
      <c r="X3" s="91"/>
      <c r="Y3" s="72"/>
      <c r="Z3" s="72"/>
      <c r="AA3" s="72"/>
      <c r="AB3" s="72"/>
      <c r="AC3" s="72"/>
      <c r="AD3" s="72"/>
    </row>
    <row r="4" spans="1:46" ht="12.75" customHeight="1">
      <c r="E4" s="7"/>
      <c r="K4" s="65"/>
      <c r="L4" s="6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</row>
    <row r="5" spans="1:46" ht="16.5" customHeight="1">
      <c r="B5" s="82" t="s">
        <v>82</v>
      </c>
      <c r="C5" t="s">
        <v>0</v>
      </c>
      <c r="K5" s="65" t="s">
        <v>0</v>
      </c>
      <c r="L5" s="62"/>
      <c r="O5" s="72"/>
      <c r="P5" s="72"/>
      <c r="Q5" s="72"/>
      <c r="R5" s="72"/>
      <c r="S5" s="72"/>
      <c r="T5" s="72"/>
      <c r="U5" s="72"/>
      <c r="V5" s="72"/>
      <c r="W5" s="72"/>
      <c r="X5" s="72"/>
      <c r="Y5" s="71"/>
      <c r="Z5" s="72"/>
      <c r="AA5" s="72"/>
      <c r="AB5" s="72"/>
      <c r="AC5" s="72"/>
      <c r="AD5" s="72"/>
    </row>
    <row r="6" spans="1:46" ht="11.5" customHeight="1">
      <c r="A6" s="9"/>
      <c r="B6" s="92"/>
      <c r="C6" s="40" t="s">
        <v>8</v>
      </c>
      <c r="D6" s="40" t="s">
        <v>8</v>
      </c>
      <c r="E6" s="49" t="s">
        <v>7</v>
      </c>
      <c r="F6" s="9"/>
      <c r="H6" s="46" t="s">
        <v>25</v>
      </c>
      <c r="I6" s="47" t="s">
        <v>34</v>
      </c>
      <c r="J6" s="40" t="s">
        <v>5</v>
      </c>
      <c r="K6" s="40" t="s">
        <v>1</v>
      </c>
      <c r="L6" s="60" t="s">
        <v>1</v>
      </c>
      <c r="M6" s="48" t="s">
        <v>1</v>
      </c>
      <c r="N6" s="48"/>
      <c r="O6" s="48"/>
      <c r="P6" s="48"/>
      <c r="Q6" s="48"/>
      <c r="R6" s="48"/>
      <c r="S6" s="48"/>
      <c r="T6" s="40" t="s">
        <v>24</v>
      </c>
      <c r="U6" s="48"/>
      <c r="V6" s="48"/>
      <c r="W6" s="48"/>
      <c r="X6" s="48"/>
      <c r="Y6" s="48"/>
      <c r="Z6" s="40" t="s">
        <v>24</v>
      </c>
      <c r="AA6" s="40" t="s">
        <v>7</v>
      </c>
      <c r="AB6" s="9"/>
      <c r="AC6" s="93"/>
      <c r="AD6" s="7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6" ht="11.5" customHeight="1">
      <c r="A7" s="9"/>
      <c r="B7" s="92"/>
      <c r="C7" s="40" t="s">
        <v>9</v>
      </c>
      <c r="D7" s="48" t="s">
        <v>10</v>
      </c>
      <c r="E7" s="49" t="s">
        <v>6</v>
      </c>
      <c r="F7" s="9"/>
      <c r="H7" s="46" t="s">
        <v>27</v>
      </c>
      <c r="I7" s="47" t="s">
        <v>30</v>
      </c>
      <c r="J7" s="48"/>
      <c r="K7" s="50" t="s">
        <v>50</v>
      </c>
      <c r="L7" s="63" t="s">
        <v>2</v>
      </c>
      <c r="M7" s="50" t="s">
        <v>3</v>
      </c>
      <c r="N7" s="50"/>
      <c r="O7" s="51" t="s">
        <v>37</v>
      </c>
      <c r="P7" s="51" t="s">
        <v>38</v>
      </c>
      <c r="Q7" s="51" t="s">
        <v>39</v>
      </c>
      <c r="R7" s="51" t="s">
        <v>40</v>
      </c>
      <c r="S7" s="51" t="s">
        <v>41</v>
      </c>
      <c r="T7" s="51" t="s">
        <v>11</v>
      </c>
      <c r="U7" s="51" t="s">
        <v>42</v>
      </c>
      <c r="V7" s="51" t="s">
        <v>43</v>
      </c>
      <c r="W7" s="51" t="s">
        <v>44</v>
      </c>
      <c r="X7" s="51" t="s">
        <v>45</v>
      </c>
      <c r="Y7" s="51" t="s">
        <v>46</v>
      </c>
      <c r="Z7" s="51" t="s">
        <v>26</v>
      </c>
      <c r="AA7" s="51" t="s">
        <v>6</v>
      </c>
      <c r="AB7" s="11"/>
      <c r="AC7" s="93"/>
      <c r="AD7" s="7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T7" s="2"/>
    </row>
    <row r="8" spans="1:46" ht="15" customHeight="1">
      <c r="A8" s="11">
        <v>1</v>
      </c>
      <c r="B8" s="53" t="s">
        <v>35</v>
      </c>
      <c r="C8" s="40">
        <f t="shared" ref="C8:C15" si="0">SUM(O8:S8)</f>
        <v>481</v>
      </c>
      <c r="D8" s="40">
        <f t="shared" ref="D8:D15" si="1">SUM(U8:Y8)</f>
        <v>515</v>
      </c>
      <c r="E8" s="49">
        <f t="shared" ref="E8:E15" si="2">SUM(C8+D8)</f>
        <v>996</v>
      </c>
      <c r="F8" s="58"/>
      <c r="G8" s="81"/>
      <c r="H8" s="44">
        <v>1049</v>
      </c>
      <c r="I8" s="45" t="s">
        <v>80</v>
      </c>
      <c r="J8" s="40">
        <f t="shared" ref="J8:J15" si="3">IF(E8&gt;H8,1,0)</f>
        <v>0</v>
      </c>
      <c r="K8" s="40"/>
      <c r="L8" s="40"/>
      <c r="M8" s="40"/>
      <c r="N8" s="60"/>
      <c r="O8" s="40">
        <v>84</v>
      </c>
      <c r="P8" s="40">
        <v>100</v>
      </c>
      <c r="Q8" s="40">
        <v>90</v>
      </c>
      <c r="R8" s="40">
        <v>120</v>
      </c>
      <c r="S8" s="40">
        <v>87</v>
      </c>
      <c r="T8" s="40">
        <f t="shared" ref="T8:T15" si="4">SUM(O8:S8)</f>
        <v>481</v>
      </c>
      <c r="U8" s="40">
        <v>88</v>
      </c>
      <c r="V8" s="40">
        <v>120</v>
      </c>
      <c r="W8" s="40">
        <v>100</v>
      </c>
      <c r="X8" s="40">
        <v>120</v>
      </c>
      <c r="Y8" s="40">
        <v>87</v>
      </c>
      <c r="Z8" s="40">
        <f t="shared" ref="Z8:Z15" si="5">SUM(U8:Y8)</f>
        <v>515</v>
      </c>
      <c r="AA8" s="40">
        <f t="shared" ref="AA8:AA15" si="6">SUM(T8+Z8)</f>
        <v>996</v>
      </c>
      <c r="AB8" s="9"/>
      <c r="AC8" s="53" t="s">
        <v>48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6" ht="15" customHeight="1">
      <c r="A9" s="11">
        <v>2</v>
      </c>
      <c r="B9" s="53" t="s">
        <v>48</v>
      </c>
      <c r="C9" s="40">
        <f t="shared" si="0"/>
        <v>450</v>
      </c>
      <c r="D9" s="40">
        <f t="shared" si="1"/>
        <v>502</v>
      </c>
      <c r="E9" s="78">
        <f t="shared" si="2"/>
        <v>952</v>
      </c>
      <c r="F9" s="15"/>
      <c r="G9" s="81"/>
      <c r="H9" s="44">
        <v>1056</v>
      </c>
      <c r="I9" s="45" t="s">
        <v>79</v>
      </c>
      <c r="J9" s="40">
        <f t="shared" si="3"/>
        <v>0</v>
      </c>
      <c r="K9" s="40"/>
      <c r="L9" s="40"/>
      <c r="M9" s="40"/>
      <c r="N9" s="60"/>
      <c r="O9" s="40">
        <v>89</v>
      </c>
      <c r="P9" s="40">
        <v>89</v>
      </c>
      <c r="Q9" s="40">
        <v>100</v>
      </c>
      <c r="R9" s="40">
        <v>86</v>
      </c>
      <c r="S9" s="40">
        <v>86</v>
      </c>
      <c r="T9" s="40">
        <f t="shared" si="4"/>
        <v>450</v>
      </c>
      <c r="U9" s="40">
        <v>108</v>
      </c>
      <c r="V9" s="40">
        <v>100</v>
      </c>
      <c r="W9" s="40">
        <v>87</v>
      </c>
      <c r="X9" s="40">
        <v>120</v>
      </c>
      <c r="Y9" s="40">
        <v>87</v>
      </c>
      <c r="Z9" s="40">
        <f t="shared" si="5"/>
        <v>502</v>
      </c>
      <c r="AA9" s="40">
        <f t="shared" si="6"/>
        <v>952</v>
      </c>
      <c r="AB9" s="9"/>
      <c r="AC9" s="53" t="s">
        <v>47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6" ht="15" customHeight="1">
      <c r="A10" s="11">
        <v>3</v>
      </c>
      <c r="B10" s="53" t="s">
        <v>126</v>
      </c>
      <c r="C10" s="40">
        <f t="shared" si="0"/>
        <v>389</v>
      </c>
      <c r="D10" s="40">
        <f t="shared" si="1"/>
        <v>438</v>
      </c>
      <c r="E10" s="49">
        <f t="shared" si="2"/>
        <v>827</v>
      </c>
      <c r="F10" s="59"/>
      <c r="G10" s="81"/>
      <c r="H10" s="44">
        <v>896</v>
      </c>
      <c r="I10" s="45" t="s">
        <v>127</v>
      </c>
      <c r="J10" s="40">
        <f t="shared" si="3"/>
        <v>0</v>
      </c>
      <c r="K10" s="49"/>
      <c r="L10" s="60"/>
      <c r="M10" s="60"/>
      <c r="N10" s="60"/>
      <c r="O10" s="40">
        <v>89</v>
      </c>
      <c r="P10" s="40">
        <v>87</v>
      </c>
      <c r="Q10" s="40">
        <v>51</v>
      </c>
      <c r="R10" s="40">
        <v>86</v>
      </c>
      <c r="S10" s="40">
        <v>76</v>
      </c>
      <c r="T10" s="40">
        <f t="shared" si="4"/>
        <v>389</v>
      </c>
      <c r="U10" s="40">
        <v>100</v>
      </c>
      <c r="V10" s="40">
        <v>91</v>
      </c>
      <c r="W10" s="40">
        <v>85</v>
      </c>
      <c r="X10" s="40">
        <v>86</v>
      </c>
      <c r="Y10" s="40">
        <v>76</v>
      </c>
      <c r="Z10" s="40">
        <f t="shared" si="5"/>
        <v>438</v>
      </c>
      <c r="AA10" s="40">
        <f t="shared" si="6"/>
        <v>827</v>
      </c>
      <c r="AB10" s="9"/>
      <c r="AC10" s="53" t="s">
        <v>126</v>
      </c>
      <c r="AD10" s="74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6" ht="15" customHeight="1">
      <c r="A11" s="11">
        <v>4</v>
      </c>
      <c r="B11" s="53" t="s">
        <v>47</v>
      </c>
      <c r="C11" s="40">
        <f t="shared" si="0"/>
        <v>417</v>
      </c>
      <c r="D11" s="40">
        <f t="shared" si="1"/>
        <v>407</v>
      </c>
      <c r="E11" s="49">
        <f t="shared" si="2"/>
        <v>824</v>
      </c>
      <c r="F11" s="11"/>
      <c r="H11" s="44">
        <v>1001</v>
      </c>
      <c r="I11" s="45" t="s">
        <v>32</v>
      </c>
      <c r="J11" s="40">
        <f t="shared" si="3"/>
        <v>0</v>
      </c>
      <c r="K11" s="40"/>
      <c r="L11" s="40"/>
      <c r="M11" s="60"/>
      <c r="N11" s="60"/>
      <c r="O11" s="40">
        <v>87</v>
      </c>
      <c r="P11" s="40">
        <v>87</v>
      </c>
      <c r="Q11" s="40">
        <v>83</v>
      </c>
      <c r="R11" s="40">
        <v>60</v>
      </c>
      <c r="S11" s="40">
        <v>100</v>
      </c>
      <c r="T11" s="40">
        <f t="shared" si="4"/>
        <v>417</v>
      </c>
      <c r="U11" s="40">
        <v>67</v>
      </c>
      <c r="V11" s="40">
        <v>86</v>
      </c>
      <c r="W11" s="40">
        <v>66</v>
      </c>
      <c r="X11" s="40">
        <v>100</v>
      </c>
      <c r="Y11" s="40">
        <v>88</v>
      </c>
      <c r="Z11" s="40">
        <f t="shared" si="5"/>
        <v>407</v>
      </c>
      <c r="AA11" s="40">
        <f t="shared" si="6"/>
        <v>824</v>
      </c>
      <c r="AB11" s="9"/>
      <c r="AC11" s="53" t="s">
        <v>4</v>
      </c>
      <c r="AD11" s="74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6" ht="15" customHeight="1">
      <c r="A12" s="11">
        <v>5</v>
      </c>
      <c r="B12" s="53" t="s">
        <v>76</v>
      </c>
      <c r="C12" s="40">
        <f t="shared" si="0"/>
        <v>409</v>
      </c>
      <c r="D12" s="40">
        <f t="shared" si="1"/>
        <v>382</v>
      </c>
      <c r="E12" s="49">
        <f t="shared" si="2"/>
        <v>791</v>
      </c>
      <c r="G12" s="81"/>
      <c r="H12" s="44">
        <v>866</v>
      </c>
      <c r="I12" s="45" t="s">
        <v>81</v>
      </c>
      <c r="J12" s="40">
        <f t="shared" si="3"/>
        <v>0</v>
      </c>
      <c r="K12" s="40"/>
      <c r="L12" s="60"/>
      <c r="M12" s="60"/>
      <c r="N12" s="60"/>
      <c r="O12" s="40">
        <v>80</v>
      </c>
      <c r="P12" s="40">
        <v>74</v>
      </c>
      <c r="Q12" s="40">
        <v>87</v>
      </c>
      <c r="R12" s="40">
        <v>80</v>
      </c>
      <c r="S12" s="40">
        <v>88</v>
      </c>
      <c r="T12" s="40">
        <f t="shared" si="4"/>
        <v>409</v>
      </c>
      <c r="U12" s="40">
        <v>69</v>
      </c>
      <c r="V12" s="40">
        <v>80</v>
      </c>
      <c r="W12" s="40">
        <v>66</v>
      </c>
      <c r="X12" s="40">
        <v>83</v>
      </c>
      <c r="Y12" s="40">
        <v>84</v>
      </c>
      <c r="Z12" s="40">
        <f t="shared" si="5"/>
        <v>382</v>
      </c>
      <c r="AA12" s="40">
        <f t="shared" si="6"/>
        <v>791</v>
      </c>
      <c r="AB12" s="9"/>
      <c r="AC12" s="53" t="s">
        <v>36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6" ht="15" customHeight="1">
      <c r="A13" s="11">
        <v>6</v>
      </c>
      <c r="B13" s="53" t="s">
        <v>36</v>
      </c>
      <c r="C13" s="40">
        <f t="shared" si="0"/>
        <v>315</v>
      </c>
      <c r="D13" s="40">
        <f t="shared" si="1"/>
        <v>395</v>
      </c>
      <c r="E13" s="49">
        <f t="shared" si="2"/>
        <v>710</v>
      </c>
      <c r="F13" s="11"/>
      <c r="H13" s="44">
        <v>807</v>
      </c>
      <c r="I13" s="45" t="s">
        <v>31</v>
      </c>
      <c r="J13" s="40">
        <f t="shared" si="3"/>
        <v>0</v>
      </c>
      <c r="K13" s="40"/>
      <c r="L13" s="40"/>
      <c r="M13" s="40"/>
      <c r="N13" s="60"/>
      <c r="O13" s="40">
        <v>65</v>
      </c>
      <c r="P13" s="40">
        <v>55</v>
      </c>
      <c r="Q13" s="40">
        <v>67</v>
      </c>
      <c r="R13" s="40">
        <v>66</v>
      </c>
      <c r="S13" s="40">
        <v>62</v>
      </c>
      <c r="T13" s="40">
        <f t="shared" si="4"/>
        <v>315</v>
      </c>
      <c r="U13" s="40">
        <v>66</v>
      </c>
      <c r="V13" s="40">
        <v>86</v>
      </c>
      <c r="W13" s="40">
        <v>82</v>
      </c>
      <c r="X13" s="40">
        <v>90</v>
      </c>
      <c r="Y13" s="40">
        <v>71</v>
      </c>
      <c r="Z13" s="40">
        <f t="shared" si="5"/>
        <v>395</v>
      </c>
      <c r="AA13" s="40">
        <f t="shared" si="6"/>
        <v>710</v>
      </c>
      <c r="AB13" s="9"/>
      <c r="AC13" s="53" t="s">
        <v>60</v>
      </c>
      <c r="AD13" s="74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6" ht="13.5" customHeight="1">
      <c r="A14" s="11">
        <v>7</v>
      </c>
      <c r="B14" s="53" t="s">
        <v>4</v>
      </c>
      <c r="C14" s="40">
        <f t="shared" si="0"/>
        <v>326</v>
      </c>
      <c r="D14" s="40">
        <f t="shared" si="1"/>
        <v>382</v>
      </c>
      <c r="E14" s="49">
        <f t="shared" si="2"/>
        <v>708</v>
      </c>
      <c r="F14" s="11"/>
      <c r="H14" s="44">
        <v>867</v>
      </c>
      <c r="I14" s="45" t="s">
        <v>33</v>
      </c>
      <c r="J14" s="40">
        <f t="shared" si="3"/>
        <v>0</v>
      </c>
      <c r="K14" s="40"/>
      <c r="L14" s="40"/>
      <c r="M14" s="40"/>
      <c r="N14" s="60"/>
      <c r="O14" s="40">
        <v>50</v>
      </c>
      <c r="P14" s="40">
        <v>58</v>
      </c>
      <c r="Q14" s="40">
        <v>71</v>
      </c>
      <c r="R14" s="40">
        <v>66</v>
      </c>
      <c r="S14" s="40">
        <v>81</v>
      </c>
      <c r="T14" s="40">
        <f t="shared" si="4"/>
        <v>326</v>
      </c>
      <c r="U14" s="40">
        <v>69</v>
      </c>
      <c r="V14" s="40">
        <v>72</v>
      </c>
      <c r="W14" s="40">
        <v>87</v>
      </c>
      <c r="X14" s="40">
        <v>71</v>
      </c>
      <c r="Y14" s="40">
        <v>83</v>
      </c>
      <c r="Z14" s="40">
        <f t="shared" si="5"/>
        <v>382</v>
      </c>
      <c r="AA14" s="40">
        <f t="shared" si="6"/>
        <v>708</v>
      </c>
      <c r="AB14" s="9"/>
      <c r="AC14" s="53" t="s">
        <v>35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6" ht="14.25" customHeight="1">
      <c r="A15" s="11">
        <v>8</v>
      </c>
      <c r="B15" s="53" t="s">
        <v>60</v>
      </c>
      <c r="C15" s="40">
        <f t="shared" si="0"/>
        <v>0</v>
      </c>
      <c r="D15" s="40">
        <f t="shared" si="1"/>
        <v>0</v>
      </c>
      <c r="E15" s="78">
        <f t="shared" si="2"/>
        <v>0</v>
      </c>
      <c r="F15" s="60"/>
      <c r="G15" s="81"/>
      <c r="H15" s="44">
        <v>1037</v>
      </c>
      <c r="I15" s="45" t="s">
        <v>84</v>
      </c>
      <c r="J15" s="40">
        <f t="shared" si="3"/>
        <v>0</v>
      </c>
      <c r="K15" s="40"/>
      <c r="L15" s="60"/>
      <c r="M15" s="40"/>
      <c r="O15" s="40"/>
      <c r="P15" s="40"/>
      <c r="Q15" s="40"/>
      <c r="R15" s="40"/>
      <c r="S15" s="40"/>
      <c r="T15" s="40">
        <f t="shared" si="4"/>
        <v>0</v>
      </c>
      <c r="U15" s="40"/>
      <c r="V15" s="40"/>
      <c r="W15" s="40"/>
      <c r="X15" s="40"/>
      <c r="Y15" s="40"/>
      <c r="Z15" s="40">
        <f t="shared" si="5"/>
        <v>0</v>
      </c>
      <c r="AA15" s="40">
        <f t="shared" si="6"/>
        <v>0</v>
      </c>
      <c r="AB15" s="9"/>
      <c r="AC15" s="53" t="s">
        <v>76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6" ht="14.25" customHeight="1">
      <c r="A16" s="11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4.25" customHeight="1">
      <c r="A17" s="11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4.25" customHeight="1">
      <c r="A18" s="11"/>
      <c r="B18" s="53"/>
      <c r="C18" s="40"/>
      <c r="D18" s="40"/>
      <c r="E18" s="52"/>
      <c r="F18" s="11"/>
      <c r="H18" s="44"/>
      <c r="I18" s="45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9"/>
      <c r="U18" s="40"/>
      <c r="V18" s="40"/>
      <c r="W18" s="40"/>
      <c r="X18" s="40"/>
      <c r="Y18" s="40"/>
      <c r="Z18" s="49"/>
      <c r="AA18" s="49"/>
      <c r="AB18" s="9"/>
      <c r="AC18" s="5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4.25" customHeight="1">
      <c r="A19" s="11"/>
      <c r="B19" s="32"/>
      <c r="C19" s="40"/>
      <c r="D19" s="40"/>
      <c r="E19" s="52"/>
      <c r="F19" s="11"/>
      <c r="H19" s="44"/>
      <c r="I19" s="45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9"/>
      <c r="U19" s="40"/>
      <c r="V19" s="40"/>
      <c r="W19" s="40"/>
      <c r="X19" s="40"/>
      <c r="Y19" s="40"/>
      <c r="Z19" s="49"/>
      <c r="AA19" s="49"/>
      <c r="AB19" s="9"/>
      <c r="AC19" s="5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4.25" customHeight="1">
      <c r="A20" s="11"/>
      <c r="B20" s="67"/>
      <c r="C20" s="40"/>
      <c r="D20" s="40"/>
      <c r="E20" s="52"/>
      <c r="F20" s="10"/>
      <c r="H20" s="44"/>
      <c r="I20" s="66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9"/>
      <c r="U20" s="40"/>
      <c r="V20" s="40"/>
      <c r="W20" s="40"/>
      <c r="X20" s="40"/>
      <c r="Y20" s="40"/>
      <c r="Z20" s="49"/>
      <c r="AA20" s="49"/>
      <c r="AB20" s="9"/>
      <c r="AC20" s="67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4.25" customHeight="1">
      <c r="A21" s="11"/>
      <c r="B21" s="37"/>
      <c r="C21" s="16"/>
      <c r="D21" s="16"/>
      <c r="E21" s="21"/>
      <c r="F21" s="10"/>
      <c r="H21" s="5"/>
      <c r="I21" s="24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5"/>
      <c r="U21" s="16"/>
      <c r="V21" s="16"/>
      <c r="W21" s="16"/>
      <c r="X21" s="16"/>
      <c r="Y21" s="16"/>
      <c r="Z21" s="15"/>
      <c r="AA21" s="15"/>
      <c r="AC21" s="26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4.25" customHeight="1">
      <c r="A22" s="11"/>
      <c r="B22" s="37"/>
      <c r="C22" s="16"/>
      <c r="D22" s="16"/>
      <c r="E22" s="21"/>
      <c r="F22" s="10"/>
      <c r="H22" s="5"/>
      <c r="I22" s="24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5"/>
      <c r="U22" s="16"/>
      <c r="V22" s="16"/>
      <c r="W22" s="16"/>
      <c r="X22" s="16"/>
      <c r="Y22" s="16"/>
      <c r="Z22" s="15"/>
      <c r="AA22" s="15"/>
      <c r="AC22" s="26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4.25" customHeight="1">
      <c r="A23" s="11"/>
      <c r="B23" s="37"/>
      <c r="C23" s="16"/>
      <c r="D23" s="16"/>
      <c r="E23" s="21"/>
      <c r="F23" s="10"/>
      <c r="H23" s="5"/>
      <c r="I23" s="24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5"/>
      <c r="U23" s="16"/>
      <c r="V23" s="16"/>
      <c r="W23" s="16"/>
      <c r="X23" s="16"/>
      <c r="Y23" s="16"/>
      <c r="Z23" s="15"/>
      <c r="AA23" s="15"/>
      <c r="AC23" s="26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14.25" customHeight="1">
      <c r="A24" s="11"/>
      <c r="B24" s="37"/>
      <c r="C24" s="16"/>
      <c r="D24" s="16"/>
      <c r="E24" s="21"/>
      <c r="F24" s="10"/>
      <c r="H24" s="5"/>
      <c r="I24" s="24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5"/>
      <c r="U24" s="16"/>
      <c r="V24" s="16"/>
      <c r="W24" s="16"/>
      <c r="X24" s="16"/>
      <c r="Y24" s="16"/>
      <c r="Z24" s="15"/>
      <c r="AA24" s="15"/>
      <c r="AC24" s="26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4.25" customHeight="1">
      <c r="A25" s="11"/>
      <c r="B25" s="37"/>
      <c r="C25" s="16"/>
      <c r="D25" s="16"/>
      <c r="E25" s="21"/>
      <c r="F25" s="10"/>
      <c r="H25" s="5"/>
      <c r="I25" s="24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5"/>
      <c r="U25" s="16"/>
      <c r="V25" s="16"/>
      <c r="W25" s="16"/>
      <c r="X25" s="16"/>
      <c r="Y25" s="16"/>
      <c r="Z25" s="15"/>
      <c r="AA25" s="15"/>
      <c r="AC25" s="26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14.25" customHeight="1">
      <c r="A26" s="11"/>
      <c r="B26" s="37"/>
      <c r="C26" s="16"/>
      <c r="D26" s="16"/>
      <c r="E26" s="21"/>
      <c r="F26" s="10"/>
      <c r="H26" s="5"/>
      <c r="I26" s="24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5"/>
      <c r="U26" s="16"/>
      <c r="V26" s="16"/>
      <c r="W26" s="16"/>
      <c r="X26" s="16"/>
      <c r="Y26" s="16"/>
      <c r="Z26" s="15"/>
      <c r="AA26" s="15"/>
      <c r="AC26" s="26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ht="14.25" customHeight="1">
      <c r="A27" s="11"/>
      <c r="B27" s="37"/>
      <c r="C27" s="16"/>
      <c r="D27" s="16"/>
      <c r="E27" s="21"/>
      <c r="F27" s="10"/>
      <c r="H27" s="5"/>
      <c r="I27" s="24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5"/>
      <c r="U27" s="16"/>
      <c r="V27" s="16"/>
      <c r="W27" s="16"/>
      <c r="X27" s="16"/>
      <c r="Y27" s="16"/>
      <c r="Z27" s="15"/>
      <c r="AA27" s="15"/>
      <c r="AC27" s="26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14.25" customHeight="1">
      <c r="A28" s="11"/>
      <c r="B28" s="37"/>
      <c r="C28" s="16"/>
      <c r="D28" s="16"/>
      <c r="E28" s="21"/>
      <c r="F28" s="10"/>
      <c r="H28" s="5"/>
      <c r="I28" s="24"/>
      <c r="J28" s="16"/>
      <c r="K28" s="61"/>
      <c r="L28" s="16"/>
      <c r="M28" s="16"/>
      <c r="N28" s="16"/>
      <c r="O28" s="16"/>
      <c r="P28" s="16"/>
      <c r="Q28" s="16"/>
      <c r="R28" s="16"/>
      <c r="S28" s="16"/>
      <c r="T28" s="15"/>
      <c r="U28" s="16"/>
      <c r="V28" s="16"/>
      <c r="W28" s="16"/>
      <c r="X28" s="16"/>
      <c r="Y28" s="16"/>
      <c r="Z28" s="15"/>
      <c r="AA28" s="15"/>
      <c r="AC28" s="26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ht="14.25" customHeight="1">
      <c r="A29" s="11"/>
      <c r="B29" s="37"/>
      <c r="C29" s="16"/>
      <c r="D29" s="16"/>
      <c r="E29" s="21"/>
      <c r="F29" s="10"/>
      <c r="H29" s="5"/>
      <c r="I29" s="24"/>
      <c r="J29" s="16"/>
      <c r="K29" s="61"/>
      <c r="L29" s="16"/>
      <c r="M29" s="16"/>
      <c r="N29" s="16"/>
      <c r="O29" s="16"/>
      <c r="P29" s="16"/>
      <c r="Q29" s="16"/>
      <c r="R29" s="16"/>
      <c r="S29" s="16"/>
      <c r="T29" s="15"/>
      <c r="U29" s="16"/>
      <c r="V29" s="16"/>
      <c r="W29" s="16"/>
      <c r="X29" s="16"/>
      <c r="Y29" s="16"/>
      <c r="Z29" s="15"/>
      <c r="AA29" s="15"/>
      <c r="AC29" s="26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ht="14.25" customHeight="1">
      <c r="A30" s="11"/>
      <c r="B30" s="37"/>
      <c r="C30" s="16"/>
      <c r="D30" s="16"/>
      <c r="E30" s="21"/>
      <c r="F30" s="10"/>
      <c r="H30" s="5"/>
      <c r="I30" s="24"/>
      <c r="J30" s="16"/>
      <c r="K30" s="61"/>
      <c r="L30" s="16"/>
      <c r="M30" s="16"/>
      <c r="N30" s="16"/>
      <c r="O30" s="16"/>
      <c r="P30" s="16"/>
      <c r="Q30" s="16"/>
      <c r="R30" s="16"/>
      <c r="S30" s="16"/>
      <c r="T30" s="15"/>
      <c r="U30" s="16"/>
      <c r="V30" s="16"/>
      <c r="W30" s="16"/>
      <c r="X30" s="16"/>
      <c r="Y30" s="16"/>
      <c r="Z30" s="15"/>
      <c r="AA30" s="15"/>
      <c r="AC30" s="26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ht="6" customHeight="1">
      <c r="A31" s="11"/>
      <c r="B31" s="13"/>
      <c r="C31" s="11"/>
      <c r="D31" s="11"/>
      <c r="E31" s="11"/>
      <c r="F31" s="11"/>
      <c r="H31" s="16"/>
      <c r="I31" s="16"/>
      <c r="J31" s="16"/>
      <c r="K31" s="61"/>
      <c r="L31" s="16"/>
      <c r="M31" s="16"/>
      <c r="N31" s="16"/>
      <c r="O31" s="16"/>
      <c r="P31" s="16"/>
      <c r="Q31" s="16"/>
      <c r="R31" s="16"/>
      <c r="S31" s="16"/>
      <c r="T31" s="15"/>
      <c r="U31" s="16"/>
      <c r="V31" s="16"/>
      <c r="W31" s="16"/>
      <c r="X31" s="16"/>
      <c r="Y31" s="16"/>
      <c r="Z31" s="15"/>
      <c r="AA31" s="15"/>
      <c r="AB31" s="9"/>
      <c r="AC31" s="1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11.5" customHeight="1">
      <c r="A32" s="11"/>
      <c r="B32" s="92"/>
      <c r="C32" s="16"/>
      <c r="D32" s="16"/>
      <c r="E32" s="16"/>
      <c r="F32" s="11"/>
      <c r="H32" s="23"/>
      <c r="I32" s="30"/>
      <c r="J32" s="16"/>
      <c r="K32" s="61"/>
      <c r="L32" s="16"/>
      <c r="M32" s="16"/>
      <c r="N32" s="16"/>
      <c r="O32" s="17"/>
      <c r="P32" s="17"/>
      <c r="Q32" s="17"/>
      <c r="R32" s="17"/>
      <c r="S32" s="17"/>
      <c r="T32" s="15"/>
      <c r="U32" s="17"/>
      <c r="V32" s="17"/>
      <c r="W32" s="17"/>
      <c r="X32" s="17"/>
      <c r="Y32" s="17"/>
      <c r="Z32" s="20"/>
      <c r="AA32" s="15"/>
      <c r="AB32" s="9"/>
      <c r="AC32" s="92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6" ht="11.5" customHeight="1">
      <c r="A33" s="11"/>
      <c r="B33" s="92"/>
      <c r="C33" s="16"/>
      <c r="D33" s="17"/>
      <c r="E33" s="16"/>
      <c r="F33" s="11"/>
      <c r="H33" s="23"/>
      <c r="I33" s="30"/>
      <c r="J33" s="16"/>
      <c r="K33" s="64"/>
      <c r="L33" s="34"/>
      <c r="M33" s="34"/>
      <c r="N33" s="34"/>
      <c r="O33" s="35"/>
      <c r="P33" s="35"/>
      <c r="Q33" s="35"/>
      <c r="R33" s="35"/>
      <c r="S33" s="35"/>
      <c r="T33" s="36"/>
      <c r="U33" s="35"/>
      <c r="V33" s="35"/>
      <c r="W33" s="35"/>
      <c r="X33" s="35"/>
      <c r="Y33" s="35"/>
      <c r="Z33" s="36"/>
      <c r="AA33" s="36"/>
      <c r="AB33" s="9"/>
      <c r="AC33" s="92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T33" s="2"/>
    </row>
    <row r="34" spans="1:46" ht="5.15" customHeight="1">
      <c r="A34" s="11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spans="1:46" ht="14.25" customHeight="1">
      <c r="A35" s="11"/>
      <c r="B35" s="37"/>
      <c r="C35" s="16"/>
      <c r="D35" s="16"/>
      <c r="E35" s="21"/>
      <c r="F35" s="1"/>
      <c r="H35" s="5"/>
      <c r="I35" s="19"/>
      <c r="J35" s="16"/>
      <c r="K35" s="61"/>
      <c r="L35" s="16"/>
      <c r="M35" s="16"/>
      <c r="N35" s="16"/>
      <c r="O35" s="16"/>
      <c r="P35" s="16"/>
      <c r="Q35" s="16"/>
      <c r="R35" s="16"/>
      <c r="S35" s="16"/>
      <c r="T35" s="15"/>
      <c r="U35" s="16"/>
      <c r="V35" s="16"/>
      <c r="W35" s="16"/>
      <c r="X35" s="16"/>
      <c r="Y35" s="16"/>
      <c r="Z35" s="15"/>
      <c r="AA35" s="15"/>
      <c r="AB35" s="9"/>
      <c r="AC35" s="26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:46" ht="14.25" customHeight="1">
      <c r="A36" s="11"/>
      <c r="B36" s="39"/>
      <c r="C36" s="16"/>
      <c r="D36" s="16"/>
      <c r="E36" s="21"/>
      <c r="F36" s="11"/>
      <c r="H36" s="5"/>
      <c r="I36" s="24"/>
      <c r="J36" s="16"/>
      <c r="K36" s="61"/>
      <c r="L36" s="16"/>
      <c r="M36" s="16"/>
      <c r="N36" s="16"/>
      <c r="O36" s="16"/>
      <c r="P36" s="16"/>
      <c r="Q36" s="16"/>
      <c r="R36" s="16"/>
      <c r="S36" s="16"/>
      <c r="T36" s="15"/>
      <c r="U36" s="16"/>
      <c r="V36" s="16"/>
      <c r="W36" s="16"/>
      <c r="X36" s="16"/>
      <c r="Y36" s="16"/>
      <c r="Z36" s="15"/>
      <c r="AA36" s="15"/>
      <c r="AB36" s="9"/>
      <c r="AC36" s="26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46" ht="14.25" customHeight="1">
      <c r="A37" s="11"/>
      <c r="B37" s="37"/>
      <c r="C37" s="16"/>
      <c r="D37" s="16"/>
      <c r="E37" s="21"/>
      <c r="F37" s="10"/>
      <c r="H37" s="5"/>
      <c r="I37" s="24"/>
      <c r="J37" s="16"/>
      <c r="K37" s="61"/>
      <c r="L37" s="16"/>
      <c r="M37" s="16"/>
      <c r="N37" s="16"/>
      <c r="O37" s="16"/>
      <c r="P37" s="16"/>
      <c r="Q37" s="16"/>
      <c r="R37" s="16"/>
      <c r="S37" s="16"/>
      <c r="T37" s="15"/>
      <c r="U37" s="16"/>
      <c r="V37" s="16"/>
      <c r="W37" s="16"/>
      <c r="X37" s="16"/>
      <c r="Y37" s="16"/>
      <c r="Z37" s="15"/>
      <c r="AA37" s="15"/>
      <c r="AB37" s="9"/>
      <c r="AC37" s="26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6" ht="14.25" customHeight="1">
      <c r="A38" s="11"/>
      <c r="B38" s="37"/>
      <c r="C38" s="16"/>
      <c r="D38" s="16"/>
      <c r="E38" s="21"/>
      <c r="F38" s="1"/>
      <c r="H38" s="15"/>
      <c r="I38" s="19"/>
      <c r="J38" s="16"/>
      <c r="K38" s="61"/>
      <c r="L38" s="16"/>
      <c r="M38" s="16"/>
      <c r="N38" s="16"/>
      <c r="O38" s="16"/>
      <c r="P38" s="16"/>
      <c r="Q38" s="16"/>
      <c r="R38" s="16"/>
      <c r="S38" s="16"/>
      <c r="T38" s="15"/>
      <c r="U38" s="16"/>
      <c r="V38" s="16"/>
      <c r="W38" s="16"/>
      <c r="X38" s="16"/>
      <c r="Y38" s="16"/>
      <c r="Z38" s="15"/>
      <c r="AA38" s="15"/>
      <c r="AB38" s="9"/>
      <c r="AC38" s="26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6" ht="14.25" customHeight="1">
      <c r="A39" s="11"/>
      <c r="C39" s="16"/>
      <c r="D39" s="16"/>
      <c r="E39" s="21"/>
      <c r="F39" s="1"/>
      <c r="H39" s="15"/>
      <c r="I39" s="19"/>
      <c r="J39" s="16"/>
      <c r="K39" s="61"/>
      <c r="L39" s="16"/>
      <c r="M39" s="16"/>
      <c r="N39" s="16"/>
      <c r="O39" s="16"/>
      <c r="P39" s="16"/>
      <c r="Q39" s="16"/>
      <c r="R39" s="16"/>
      <c r="S39" s="16"/>
      <c r="T39" s="15"/>
      <c r="U39" s="16"/>
      <c r="V39" s="16"/>
      <c r="W39" s="16"/>
      <c r="X39" s="16"/>
      <c r="Y39" s="16"/>
      <c r="Z39" s="15"/>
      <c r="AA39" s="15"/>
      <c r="AB39" s="9"/>
      <c r="AC39" s="26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6" ht="14.25" customHeight="1">
      <c r="A40" s="11"/>
      <c r="C40" s="16"/>
      <c r="D40" s="16"/>
      <c r="E40" s="21"/>
      <c r="F40" s="10"/>
      <c r="J40" s="16"/>
      <c r="K40" s="61"/>
      <c r="L40" s="16"/>
      <c r="M40" s="16"/>
      <c r="N40" s="16"/>
      <c r="O40" s="16"/>
      <c r="P40" s="16"/>
      <c r="Q40" s="16"/>
      <c r="R40" s="16"/>
      <c r="S40" s="16"/>
      <c r="T40" s="15"/>
      <c r="U40" s="16"/>
      <c r="V40" s="16"/>
      <c r="W40" s="16"/>
      <c r="X40" s="16"/>
      <c r="Y40" s="16"/>
      <c r="Z40" s="15"/>
      <c r="AA40" s="15"/>
      <c r="AB40" s="9"/>
      <c r="AC40" s="26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6" ht="14.25" customHeight="1">
      <c r="A41" s="11"/>
      <c r="C41" s="16"/>
      <c r="D41" s="16"/>
      <c r="E41" s="16"/>
      <c r="F41" s="11"/>
      <c r="J41" s="16"/>
      <c r="K41" s="61"/>
      <c r="L41" s="16"/>
      <c r="M41" s="16"/>
      <c r="N41" s="16"/>
      <c r="O41" s="16"/>
      <c r="P41" s="16"/>
      <c r="Q41" s="16"/>
      <c r="R41" s="16"/>
      <c r="S41" s="16"/>
      <c r="T41" s="15"/>
      <c r="U41" s="16"/>
      <c r="V41" s="16"/>
      <c r="W41" s="16"/>
      <c r="X41" s="16"/>
      <c r="Y41" s="16"/>
      <c r="Z41" s="15"/>
      <c r="AA41" s="15"/>
      <c r="AB41" s="9"/>
      <c r="AC41" s="26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6" ht="6" customHeight="1">
      <c r="A42" s="11"/>
      <c r="B42" s="13"/>
      <c r="C42" s="11"/>
      <c r="D42" s="11"/>
      <c r="E42" s="11"/>
      <c r="F42" s="11"/>
      <c r="H42" s="16"/>
      <c r="I42" s="16"/>
      <c r="J42" s="16"/>
      <c r="K42" s="61"/>
      <c r="L42" s="16"/>
      <c r="M42" s="16"/>
      <c r="N42" s="16"/>
      <c r="O42" s="16"/>
      <c r="P42" s="16"/>
      <c r="Q42" s="16"/>
      <c r="R42" s="16"/>
      <c r="S42" s="16"/>
      <c r="T42" s="15"/>
      <c r="U42" s="16"/>
      <c r="V42" s="16"/>
      <c r="W42" s="16"/>
      <c r="X42" s="16"/>
      <c r="Y42" s="16"/>
      <c r="Z42" s="15"/>
      <c r="AA42" s="15"/>
      <c r="AB42" s="9"/>
      <c r="AC42" s="1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6" ht="11.5" customHeight="1">
      <c r="A43" s="9"/>
      <c r="B43" s="92"/>
      <c r="C43" s="16"/>
      <c r="D43" s="16"/>
      <c r="E43" s="16"/>
      <c r="F43" s="11"/>
      <c r="H43" s="23"/>
      <c r="I43" s="30"/>
      <c r="J43" s="16"/>
      <c r="K43" s="61"/>
      <c r="L43" s="16"/>
      <c r="M43" s="16"/>
      <c r="N43" s="16"/>
      <c r="O43" s="17"/>
      <c r="P43" s="17"/>
      <c r="Q43" s="17"/>
      <c r="R43" s="17"/>
      <c r="S43" s="17"/>
      <c r="T43" s="15"/>
      <c r="U43" s="17"/>
      <c r="V43" s="17"/>
      <c r="W43" s="17"/>
      <c r="X43" s="17"/>
      <c r="Y43" s="17"/>
      <c r="Z43" s="20"/>
      <c r="AA43" s="15"/>
      <c r="AB43" s="9"/>
      <c r="AC43" s="92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6" ht="11.5" customHeight="1">
      <c r="A44" s="9"/>
      <c r="B44" s="92"/>
      <c r="C44" s="16"/>
      <c r="D44" s="17"/>
      <c r="E44" s="16"/>
      <c r="F44" s="11"/>
      <c r="H44" s="23"/>
      <c r="I44" s="30"/>
      <c r="J44" s="16"/>
      <c r="K44" s="64"/>
      <c r="L44" s="34"/>
      <c r="M44" s="34"/>
      <c r="N44" s="34"/>
      <c r="O44" s="35"/>
      <c r="P44" s="35"/>
      <c r="Q44" s="35"/>
      <c r="R44" s="35"/>
      <c r="S44" s="35"/>
      <c r="T44" s="36"/>
      <c r="U44" s="35"/>
      <c r="V44" s="35"/>
      <c r="W44" s="35"/>
      <c r="X44" s="35"/>
      <c r="Y44" s="35"/>
      <c r="Z44" s="36"/>
      <c r="AA44" s="36"/>
      <c r="AB44" s="9"/>
      <c r="AC44" s="92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6" ht="6" customHeight="1">
      <c r="A45" s="9"/>
      <c r="B45" s="14"/>
      <c r="C45" s="16"/>
      <c r="D45" s="16"/>
      <c r="E45" s="16"/>
      <c r="H45" s="16"/>
      <c r="I45" s="16"/>
      <c r="J45" s="16"/>
      <c r="K45" s="61"/>
      <c r="L45" s="16"/>
      <c r="M45" s="16"/>
      <c r="N45" s="16"/>
      <c r="O45" s="16"/>
      <c r="P45" s="16"/>
      <c r="Q45" s="16"/>
      <c r="R45" s="16"/>
      <c r="S45" s="16"/>
      <c r="T45" s="15"/>
      <c r="U45" s="16"/>
      <c r="V45" s="16"/>
      <c r="W45" s="16"/>
      <c r="X45" s="16"/>
      <c r="Y45" s="16"/>
      <c r="Z45" s="15"/>
      <c r="AA45" s="15"/>
      <c r="AB45" s="9"/>
      <c r="AC45" s="14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T45" s="2"/>
    </row>
    <row r="46" spans="1:46" ht="14.25" customHeight="1">
      <c r="A46" s="11"/>
      <c r="B46" s="29"/>
      <c r="C46" s="16"/>
      <c r="D46" s="16"/>
      <c r="E46" s="21"/>
      <c r="H46" s="16"/>
      <c r="I46" s="19"/>
      <c r="J46" s="16"/>
      <c r="K46" s="61"/>
      <c r="L46" s="16"/>
      <c r="M46" s="16"/>
      <c r="N46" s="16"/>
      <c r="O46" s="16"/>
      <c r="P46" s="16"/>
      <c r="Q46" s="16"/>
      <c r="R46" s="16"/>
      <c r="S46" s="16"/>
      <c r="T46" s="15"/>
      <c r="U46" s="16"/>
      <c r="V46" s="16"/>
      <c r="W46" s="16"/>
      <c r="X46" s="16"/>
      <c r="Y46" s="16"/>
      <c r="Z46" s="15"/>
      <c r="AA46" s="15"/>
      <c r="AB46" s="9"/>
      <c r="AC46" s="29"/>
    </row>
    <row r="47" spans="1:46" ht="14.25" customHeight="1">
      <c r="A47" s="11"/>
      <c r="B47" s="29"/>
      <c r="C47" s="16"/>
      <c r="D47" s="16"/>
      <c r="E47" s="21"/>
      <c r="F47" s="1"/>
      <c r="H47" s="16"/>
      <c r="I47" s="19"/>
      <c r="J47" s="16"/>
      <c r="K47" s="61"/>
      <c r="L47" s="16"/>
      <c r="M47" s="16"/>
      <c r="N47" s="16"/>
      <c r="O47" s="16"/>
      <c r="P47" s="16"/>
      <c r="Q47" s="16"/>
      <c r="R47" s="16"/>
      <c r="S47" s="16"/>
      <c r="T47" s="15"/>
      <c r="U47" s="16"/>
      <c r="V47" s="16"/>
      <c r="W47" s="16"/>
      <c r="X47" s="16"/>
      <c r="Y47" s="16"/>
      <c r="Z47" s="15"/>
      <c r="AA47" s="15"/>
      <c r="AB47" s="9"/>
      <c r="AC47" s="14"/>
    </row>
    <row r="48" spans="1:46" ht="14.25" customHeight="1">
      <c r="A48" s="11"/>
      <c r="B48" s="14"/>
      <c r="C48" s="16"/>
      <c r="D48" s="16"/>
      <c r="E48" s="16"/>
      <c r="F48" s="11"/>
      <c r="H48" s="16"/>
      <c r="I48" s="16"/>
      <c r="J48" s="16"/>
      <c r="K48" s="61"/>
      <c r="L48" s="16"/>
      <c r="M48" s="16"/>
      <c r="N48" s="16"/>
      <c r="O48" s="16"/>
      <c r="P48" s="16"/>
      <c r="Q48" s="16"/>
      <c r="R48" s="16"/>
      <c r="S48" s="16"/>
      <c r="T48" s="15"/>
      <c r="U48" s="16"/>
      <c r="V48" s="16"/>
      <c r="W48" s="16"/>
      <c r="X48" s="16"/>
      <c r="Y48" s="16"/>
      <c r="Z48" s="15"/>
      <c r="AA48" s="15"/>
      <c r="AB48" s="9"/>
      <c r="AC48" s="14"/>
    </row>
    <row r="49" spans="1:44" ht="14.25" customHeight="1">
      <c r="A49" s="11"/>
      <c r="B49" s="14"/>
      <c r="C49" s="16"/>
      <c r="D49" s="16"/>
      <c r="E49" s="16"/>
      <c r="F49" s="11"/>
      <c r="G49" s="16"/>
      <c r="H49" s="16"/>
      <c r="I49" s="30"/>
      <c r="J49" s="16"/>
      <c r="K49" s="61"/>
      <c r="L49" s="16"/>
      <c r="M49" s="16"/>
      <c r="N49" s="16"/>
      <c r="O49" s="16"/>
      <c r="P49" s="16"/>
      <c r="Q49" s="16"/>
      <c r="R49" s="16"/>
      <c r="S49" s="16"/>
      <c r="T49" s="15"/>
      <c r="U49" s="16"/>
      <c r="V49" s="16"/>
      <c r="W49" s="16"/>
      <c r="X49" s="16"/>
      <c r="Y49" s="16"/>
      <c r="Z49" s="15"/>
      <c r="AA49" s="15"/>
      <c r="AB49" s="9"/>
      <c r="AC49" s="14"/>
    </row>
    <row r="50" spans="1:44" ht="14.25" customHeight="1">
      <c r="A50" s="11"/>
      <c r="B50" s="14"/>
      <c r="C50" s="16"/>
      <c r="D50" s="16"/>
      <c r="E50" s="16"/>
      <c r="F50" s="16"/>
      <c r="G50" s="16"/>
      <c r="H50" s="16"/>
      <c r="I50" s="31"/>
      <c r="J50" s="16"/>
      <c r="K50" s="61"/>
      <c r="L50" s="16"/>
      <c r="M50" s="16"/>
      <c r="N50" s="16"/>
      <c r="O50" s="16"/>
      <c r="P50" s="16"/>
      <c r="Q50" s="16"/>
      <c r="R50" s="16"/>
      <c r="S50" s="16"/>
      <c r="T50" s="15"/>
      <c r="U50" s="16"/>
      <c r="V50" s="16"/>
      <c r="W50" s="16"/>
      <c r="X50" s="16"/>
      <c r="Y50" s="16"/>
      <c r="Z50" s="15"/>
      <c r="AA50" s="15"/>
      <c r="AB50" s="9"/>
      <c r="AC50" s="14"/>
    </row>
    <row r="51" spans="1:44" ht="12" customHeight="1">
      <c r="A51" s="11"/>
      <c r="B51" s="14"/>
      <c r="C51" s="16"/>
      <c r="D51" s="16"/>
      <c r="E51" s="16"/>
      <c r="F51" s="11"/>
      <c r="G51" s="16"/>
      <c r="H51" s="16"/>
      <c r="I51" s="16"/>
      <c r="J51" s="16"/>
      <c r="K51" s="61"/>
      <c r="L51" s="16"/>
      <c r="M51" s="16"/>
      <c r="N51" s="16"/>
      <c r="O51" s="16"/>
      <c r="P51" s="16"/>
      <c r="Q51" s="16"/>
      <c r="R51" s="16"/>
      <c r="S51" s="16"/>
      <c r="T51" s="15"/>
      <c r="U51" s="16"/>
      <c r="V51" s="16"/>
      <c r="W51" s="16"/>
      <c r="X51" s="16"/>
      <c r="Y51" s="16"/>
      <c r="Z51" s="15"/>
      <c r="AA51" s="15"/>
      <c r="AB51" s="9"/>
      <c r="AC51" s="14"/>
    </row>
    <row r="52" spans="1:44" ht="12" customHeight="1">
      <c r="A52" s="11"/>
      <c r="B52" s="26"/>
      <c r="C52" s="16"/>
      <c r="D52" s="16"/>
      <c r="E52" s="16"/>
      <c r="F52" s="11"/>
      <c r="G52" s="16"/>
      <c r="H52" s="5"/>
      <c r="I52" s="24"/>
      <c r="J52" s="16"/>
      <c r="K52" s="61"/>
      <c r="L52" s="16"/>
      <c r="M52" s="16"/>
      <c r="N52" s="16"/>
      <c r="O52" s="16"/>
      <c r="P52" s="16"/>
      <c r="Q52" s="16"/>
      <c r="R52" s="16"/>
      <c r="S52" s="16"/>
      <c r="T52" s="15"/>
      <c r="U52" s="16"/>
      <c r="V52" s="16"/>
      <c r="W52" s="16"/>
      <c r="X52" s="16"/>
      <c r="Y52" s="16"/>
      <c r="Z52" s="15"/>
      <c r="AA52" s="15"/>
      <c r="AB52" s="9"/>
      <c r="AC52" s="26"/>
    </row>
    <row r="53" spans="1:44" ht="12" customHeight="1">
      <c r="A53" s="11"/>
      <c r="B53" s="26"/>
      <c r="C53" s="16"/>
      <c r="D53" s="16"/>
      <c r="E53" s="16"/>
      <c r="F53" s="11"/>
      <c r="G53" s="16"/>
      <c r="H53" s="5"/>
      <c r="I53" s="24"/>
      <c r="J53" s="16"/>
      <c r="K53" s="61"/>
      <c r="L53" s="16"/>
      <c r="M53" s="16"/>
      <c r="N53" s="16"/>
      <c r="O53" s="16"/>
      <c r="P53" s="16"/>
      <c r="Q53" s="16"/>
      <c r="R53" s="16"/>
      <c r="S53" s="16"/>
      <c r="T53" s="15"/>
      <c r="U53" s="16"/>
      <c r="V53" s="16"/>
      <c r="W53" s="16"/>
      <c r="X53" s="16"/>
      <c r="Y53" s="16"/>
      <c r="Z53" s="15"/>
      <c r="AA53" s="15"/>
      <c r="AB53" s="9"/>
      <c r="AC53" s="9"/>
    </row>
    <row r="54" spans="1:44" ht="12" customHeight="1">
      <c r="A54" s="11"/>
      <c r="B54" s="29"/>
      <c r="C54" s="16"/>
      <c r="D54" s="16"/>
      <c r="E54" s="16"/>
      <c r="F54" s="11"/>
      <c r="G54" s="16"/>
      <c r="H54" s="15"/>
      <c r="I54" s="16"/>
      <c r="J54" s="16"/>
      <c r="K54" s="61"/>
      <c r="L54" s="16"/>
      <c r="M54" s="16"/>
      <c r="N54" s="16"/>
      <c r="O54" s="16"/>
      <c r="P54" s="16"/>
      <c r="Q54" s="16"/>
      <c r="R54" s="16"/>
      <c r="S54" s="16"/>
      <c r="T54" s="15"/>
      <c r="U54" s="16"/>
      <c r="V54" s="16"/>
      <c r="W54" s="16"/>
      <c r="X54" s="16"/>
      <c r="Y54" s="16"/>
      <c r="Z54" s="15"/>
      <c r="AA54" s="15"/>
      <c r="AB54" s="9"/>
      <c r="AC54" s="14"/>
    </row>
    <row r="55" spans="1:44" ht="12" customHeight="1">
      <c r="A55" s="9"/>
      <c r="B55" s="29"/>
      <c r="C55" s="16"/>
      <c r="D55" s="16"/>
      <c r="E55" s="16"/>
      <c r="F55" s="11"/>
      <c r="G55" s="16"/>
      <c r="H55" s="15"/>
      <c r="I55" s="16"/>
      <c r="J55" s="16"/>
      <c r="K55" s="61"/>
      <c r="L55" s="16"/>
      <c r="M55" s="16"/>
      <c r="N55" s="16"/>
      <c r="O55" s="16"/>
      <c r="P55" s="16"/>
      <c r="Q55" s="16"/>
      <c r="R55" s="16"/>
      <c r="S55" s="16"/>
      <c r="T55" s="15"/>
      <c r="U55" s="16"/>
      <c r="V55" s="16"/>
      <c r="W55" s="16"/>
      <c r="X55" s="16"/>
      <c r="Y55" s="16"/>
      <c r="Z55" s="15"/>
      <c r="AA55" s="15"/>
      <c r="AB55" s="9"/>
      <c r="AC55" s="9"/>
    </row>
    <row r="56" spans="1:44" ht="12" customHeight="1">
      <c r="A56" s="9"/>
      <c r="B56" s="29"/>
      <c r="C56" s="16"/>
      <c r="D56" s="16"/>
      <c r="E56" s="16"/>
      <c r="F56" s="11"/>
      <c r="G56" s="16"/>
      <c r="H56" s="15"/>
      <c r="I56" s="16"/>
      <c r="J56" s="16"/>
      <c r="K56" s="61"/>
      <c r="L56" s="16"/>
      <c r="M56" s="16"/>
      <c r="N56" s="16"/>
      <c r="O56" s="16"/>
      <c r="P56" s="16"/>
      <c r="Q56" s="16"/>
      <c r="R56" s="16"/>
      <c r="S56" s="16"/>
      <c r="T56" s="15"/>
      <c r="U56" s="16"/>
      <c r="V56" s="16"/>
      <c r="W56" s="16"/>
      <c r="X56" s="16"/>
      <c r="Y56" s="16"/>
      <c r="Z56" s="15"/>
      <c r="AA56" s="15"/>
      <c r="AB56" s="9"/>
      <c r="AC56" s="9"/>
    </row>
    <row r="57" spans="1:44" ht="12" customHeight="1">
      <c r="A57" s="9"/>
      <c r="B57" s="29"/>
      <c r="C57" s="16"/>
      <c r="D57" s="16"/>
      <c r="E57" s="16"/>
      <c r="F57" s="11"/>
      <c r="G57" s="16"/>
      <c r="H57" s="15"/>
      <c r="I57" s="16"/>
      <c r="J57" s="16"/>
      <c r="K57" s="61"/>
      <c r="L57" s="16"/>
      <c r="M57" s="16"/>
      <c r="N57" s="16"/>
      <c r="O57" s="16"/>
      <c r="P57" s="16"/>
      <c r="Q57" s="16"/>
      <c r="R57" s="16"/>
      <c r="S57" s="16"/>
      <c r="T57" s="15"/>
      <c r="U57" s="16"/>
      <c r="V57" s="16"/>
      <c r="W57" s="16"/>
      <c r="X57" s="16"/>
      <c r="Y57" s="16"/>
      <c r="Z57" s="15"/>
      <c r="AA57" s="15"/>
      <c r="AB57" s="9"/>
      <c r="AC57" s="13"/>
      <c r="AD57" s="3"/>
      <c r="AE57" s="3"/>
      <c r="AF57" s="3"/>
      <c r="AG57" s="3"/>
    </row>
    <row r="58" spans="1:44" ht="12" customHeight="1">
      <c r="A58" s="9"/>
      <c r="B58" s="29"/>
      <c r="C58" s="16"/>
      <c r="D58" s="16"/>
      <c r="E58" s="16"/>
      <c r="F58" s="12"/>
      <c r="G58" s="16"/>
      <c r="H58" s="15"/>
      <c r="I58" s="16"/>
      <c r="J58" s="16"/>
      <c r="K58" s="61"/>
      <c r="L58" s="16"/>
      <c r="M58" s="16"/>
      <c r="N58" s="16"/>
      <c r="O58" s="16"/>
      <c r="P58" s="16"/>
      <c r="Q58" s="16"/>
      <c r="R58" s="16"/>
      <c r="S58" s="16"/>
      <c r="T58" s="15"/>
      <c r="U58" s="16"/>
      <c r="V58" s="16"/>
      <c r="W58" s="16"/>
      <c r="X58" s="16"/>
      <c r="Y58" s="16"/>
      <c r="Z58" s="15"/>
      <c r="AA58" s="15"/>
      <c r="AB58" s="9"/>
      <c r="AC58" s="14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ht="12" customHeight="1">
      <c r="A59" s="9"/>
      <c r="B59" s="29"/>
      <c r="C59" s="16"/>
      <c r="D59" s="16"/>
      <c r="E59" s="16"/>
      <c r="F59" s="12"/>
      <c r="G59" s="16"/>
      <c r="H59" s="15"/>
      <c r="I59" s="16"/>
      <c r="J59" s="16"/>
      <c r="K59" s="61"/>
      <c r="L59" s="16"/>
      <c r="M59" s="16"/>
      <c r="N59" s="16"/>
      <c r="O59" s="16"/>
      <c r="P59" s="16"/>
      <c r="Q59" s="16"/>
      <c r="R59" s="16"/>
      <c r="S59" s="16"/>
      <c r="T59" s="15"/>
      <c r="U59" s="16"/>
      <c r="V59" s="16"/>
      <c r="W59" s="16"/>
      <c r="X59" s="16"/>
      <c r="Y59" s="16"/>
      <c r="Z59" s="15"/>
      <c r="AA59" s="15"/>
      <c r="AB59" s="9"/>
      <c r="AC59" s="14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ht="12" customHeight="1">
      <c r="A60" s="9"/>
      <c r="B60" s="29"/>
      <c r="C60" s="16"/>
      <c r="D60" s="16"/>
      <c r="E60" s="16"/>
      <c r="F60" s="12"/>
      <c r="G60" s="16"/>
      <c r="H60" s="15"/>
      <c r="I60" s="16"/>
      <c r="J60" s="16"/>
      <c r="K60" s="61"/>
      <c r="L60" s="16"/>
      <c r="M60" s="16"/>
      <c r="N60" s="16"/>
      <c r="O60" s="16"/>
      <c r="P60" s="16"/>
      <c r="Q60" s="16"/>
      <c r="R60" s="16"/>
      <c r="S60" s="16"/>
      <c r="T60" s="15"/>
      <c r="U60" s="16"/>
      <c r="V60" s="16"/>
      <c r="W60" s="16"/>
      <c r="X60" s="16"/>
      <c r="Y60" s="16"/>
      <c r="Z60" s="15"/>
      <c r="AA60" s="15"/>
      <c r="AB60" s="9"/>
      <c r="AC60" s="14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ht="12" customHeight="1">
      <c r="A61" s="11"/>
      <c r="B61" s="29"/>
      <c r="C61" s="16"/>
      <c r="D61" s="16"/>
      <c r="E61" s="16"/>
      <c r="F61" s="11"/>
      <c r="G61" s="16"/>
      <c r="H61" s="15"/>
      <c r="I61" s="16"/>
      <c r="J61" s="16"/>
      <c r="K61" s="61"/>
      <c r="L61" s="16"/>
      <c r="M61" s="16"/>
      <c r="N61" s="16"/>
      <c r="O61" s="16"/>
      <c r="P61" s="16"/>
      <c r="Q61" s="16"/>
      <c r="R61" s="16"/>
      <c r="S61" s="16"/>
      <c r="T61" s="15"/>
      <c r="U61" s="16"/>
      <c r="V61" s="16"/>
      <c r="W61" s="16"/>
      <c r="X61" s="16"/>
      <c r="Y61" s="16"/>
      <c r="Z61" s="15"/>
      <c r="AA61" s="15"/>
      <c r="AB61" s="9"/>
      <c r="AC61" s="13"/>
      <c r="AD61" s="3"/>
      <c r="AE61" s="3"/>
      <c r="AF61" s="3"/>
      <c r="AG61" s="3"/>
    </row>
    <row r="62" spans="1:44" ht="12" customHeight="1">
      <c r="A62" s="9"/>
      <c r="B62" s="29"/>
      <c r="C62" s="16"/>
      <c r="D62" s="16"/>
      <c r="E62" s="16"/>
      <c r="F62" s="11"/>
      <c r="G62" s="16"/>
      <c r="H62" s="15"/>
      <c r="I62" s="16"/>
      <c r="J62" s="16"/>
      <c r="K62" s="61"/>
      <c r="L62" s="16"/>
      <c r="M62" s="16"/>
      <c r="N62" s="16"/>
      <c r="O62" s="16"/>
      <c r="P62" s="16"/>
      <c r="Q62" s="16"/>
      <c r="R62" s="16"/>
      <c r="S62" s="16"/>
      <c r="T62" s="15"/>
      <c r="U62" s="16"/>
      <c r="V62" s="16"/>
      <c r="W62" s="16"/>
      <c r="X62" s="16"/>
      <c r="Y62" s="16"/>
      <c r="Z62" s="15"/>
      <c r="AA62" s="15"/>
      <c r="AB62" s="9"/>
      <c r="AC62" s="9"/>
    </row>
    <row r="63" spans="1:44" ht="12" customHeight="1">
      <c r="A63" s="9"/>
      <c r="B63" s="29"/>
      <c r="C63" s="16"/>
      <c r="D63" s="16"/>
      <c r="E63" s="16"/>
      <c r="F63" s="12"/>
      <c r="G63" s="16"/>
      <c r="H63" s="15"/>
      <c r="I63" s="16"/>
      <c r="J63" s="16"/>
      <c r="K63" s="61"/>
      <c r="L63" s="16"/>
      <c r="M63" s="16"/>
      <c r="N63" s="16"/>
      <c r="O63" s="16"/>
      <c r="P63" s="16"/>
      <c r="Q63" s="16"/>
      <c r="R63" s="16"/>
      <c r="S63" s="16"/>
      <c r="T63" s="15"/>
      <c r="U63" s="16"/>
      <c r="V63" s="16"/>
      <c r="W63" s="16"/>
      <c r="X63" s="16"/>
      <c r="Y63" s="16"/>
      <c r="Z63" s="15"/>
      <c r="AA63" s="15"/>
      <c r="AB63" s="9"/>
      <c r="AC63" s="14"/>
    </row>
    <row r="64" spans="1:44">
      <c r="A64" s="9"/>
      <c r="B64" s="29"/>
      <c r="C64" s="16"/>
      <c r="D64" s="16"/>
      <c r="E64" s="16"/>
      <c r="F64" s="12"/>
      <c r="G64" s="16"/>
      <c r="H64" s="15"/>
      <c r="I64" s="16"/>
      <c r="J64" s="16"/>
      <c r="K64" s="61"/>
      <c r="L64" s="16"/>
      <c r="M64" s="16"/>
      <c r="N64" s="16"/>
      <c r="O64" s="16"/>
      <c r="P64" s="16"/>
      <c r="Q64" s="16"/>
      <c r="R64" s="16"/>
      <c r="S64" s="16"/>
      <c r="T64" s="15"/>
      <c r="U64" s="16"/>
      <c r="V64" s="16"/>
      <c r="W64" s="16"/>
      <c r="X64" s="16"/>
      <c r="Y64" s="16"/>
      <c r="Z64" s="15"/>
      <c r="AA64" s="15"/>
      <c r="AB64" s="9"/>
      <c r="AC64" s="14"/>
    </row>
    <row r="65" spans="1:30">
      <c r="A65" s="9"/>
      <c r="B65" s="29"/>
      <c r="C65" s="16"/>
      <c r="D65" s="16"/>
      <c r="E65" s="16"/>
      <c r="F65" s="12"/>
      <c r="G65" s="16"/>
      <c r="H65" s="15"/>
      <c r="I65" s="16"/>
      <c r="J65" s="16"/>
      <c r="K65" s="61"/>
      <c r="L65" s="16"/>
      <c r="M65" s="16"/>
      <c r="N65" s="16"/>
      <c r="O65" s="16"/>
      <c r="P65" s="16"/>
      <c r="Q65" s="16"/>
      <c r="R65" s="16"/>
      <c r="S65" s="16"/>
      <c r="T65" s="15"/>
      <c r="U65" s="16"/>
      <c r="V65" s="16"/>
      <c r="W65" s="16"/>
      <c r="X65" s="16"/>
      <c r="Y65" s="16"/>
      <c r="Z65" s="15"/>
      <c r="AA65" s="15"/>
      <c r="AB65" s="9"/>
      <c r="AC65" s="14"/>
    </row>
    <row r="66" spans="1:30">
      <c r="C66" s="16"/>
      <c r="D66" s="16"/>
      <c r="E66" s="16"/>
      <c r="F66" s="12"/>
      <c r="G66" s="16"/>
      <c r="H66" s="15"/>
      <c r="I66" s="16"/>
      <c r="J66" s="16"/>
      <c r="K66" s="61"/>
      <c r="L66" s="16"/>
      <c r="M66" s="16"/>
      <c r="N66" s="16"/>
      <c r="O66" s="16"/>
      <c r="P66" s="16"/>
      <c r="Q66" s="16"/>
      <c r="R66" s="16"/>
      <c r="S66" s="16"/>
      <c r="T66" s="15"/>
      <c r="U66" s="16"/>
      <c r="V66" s="16"/>
      <c r="W66" s="16"/>
      <c r="X66" s="16"/>
      <c r="Y66" s="16"/>
      <c r="Z66" s="15"/>
      <c r="AA66" s="15"/>
      <c r="AB66" s="9"/>
      <c r="AC66" s="14"/>
    </row>
    <row r="67" spans="1:30">
      <c r="C67" s="16"/>
      <c r="D67" s="16"/>
      <c r="E67" s="21"/>
      <c r="F67" s="11"/>
      <c r="G67" s="16"/>
      <c r="H67" s="5"/>
      <c r="I67" s="24"/>
      <c r="J67" s="16"/>
      <c r="K67" s="61"/>
      <c r="L67" s="16"/>
      <c r="M67" s="16"/>
      <c r="N67" s="16"/>
      <c r="O67" s="16"/>
      <c r="P67" s="16"/>
      <c r="Q67" s="16"/>
      <c r="R67" s="16"/>
      <c r="S67" s="16"/>
      <c r="T67" s="15"/>
      <c r="U67" s="16"/>
      <c r="V67" s="16"/>
      <c r="W67" s="16"/>
      <c r="X67" s="16"/>
      <c r="Y67" s="16"/>
      <c r="Z67" s="15"/>
      <c r="AA67" s="15"/>
      <c r="AB67" s="9"/>
      <c r="AC67" s="26"/>
    </row>
    <row r="68" spans="1:30">
      <c r="C68" s="16"/>
      <c r="D68" s="16"/>
      <c r="E68" s="16"/>
      <c r="F68" s="11"/>
      <c r="G68" s="16"/>
      <c r="H68" s="5"/>
      <c r="I68" s="24"/>
      <c r="J68" s="16"/>
      <c r="K68" s="61"/>
      <c r="L68" s="16"/>
      <c r="M68" s="16"/>
      <c r="N68" s="16"/>
      <c r="O68" s="16"/>
      <c r="P68" s="16"/>
      <c r="Q68" s="16"/>
      <c r="R68" s="16"/>
      <c r="S68" s="16"/>
      <c r="T68" s="15"/>
      <c r="U68" s="16"/>
      <c r="V68" s="16"/>
      <c r="W68" s="16"/>
      <c r="X68" s="16"/>
      <c r="Y68" s="16"/>
      <c r="Z68" s="15"/>
      <c r="AA68" s="15"/>
      <c r="AB68" s="9"/>
      <c r="AC68" s="26"/>
    </row>
    <row r="69" spans="1:30">
      <c r="C69" s="16"/>
      <c r="D69" s="16"/>
      <c r="E69" s="16"/>
      <c r="F69" s="16"/>
      <c r="G69" s="16"/>
      <c r="H69" s="5"/>
      <c r="I69" s="24"/>
      <c r="J69" s="16"/>
      <c r="K69" s="61"/>
      <c r="L69" s="16"/>
      <c r="M69" s="16"/>
      <c r="N69" s="16"/>
      <c r="O69" s="16"/>
      <c r="P69" s="16"/>
      <c r="Q69" s="16"/>
      <c r="R69" s="16"/>
      <c r="S69" s="16"/>
      <c r="T69" s="15"/>
      <c r="U69" s="16"/>
      <c r="V69" s="16"/>
      <c r="W69" s="16"/>
      <c r="X69" s="16"/>
      <c r="Y69" s="16"/>
      <c r="Z69" s="15"/>
      <c r="AA69" s="15"/>
      <c r="AB69" s="9"/>
      <c r="AC69" s="26"/>
      <c r="AD69" s="26"/>
    </row>
    <row r="70" spans="1:30">
      <c r="C70" s="16"/>
      <c r="D70" s="16"/>
      <c r="E70" s="21"/>
      <c r="F70" s="10"/>
      <c r="G70" s="16"/>
      <c r="H70" s="5"/>
      <c r="I70" s="24"/>
      <c r="J70" s="16"/>
      <c r="K70" s="61"/>
      <c r="L70" s="16"/>
      <c r="M70" s="16"/>
      <c r="N70" s="16"/>
      <c r="O70" s="16"/>
      <c r="P70" s="16"/>
      <c r="Q70" s="16"/>
      <c r="R70" s="16"/>
      <c r="S70" s="16"/>
      <c r="T70" s="15"/>
      <c r="U70" s="16"/>
      <c r="V70" s="16"/>
      <c r="W70" s="16"/>
      <c r="X70" s="16"/>
      <c r="Y70" s="16"/>
      <c r="Z70" s="15"/>
      <c r="AA70" s="15"/>
      <c r="AB70" s="9"/>
      <c r="AC70" s="26"/>
    </row>
    <row r="71" spans="1:30">
      <c r="C71" s="16"/>
      <c r="D71" s="16"/>
      <c r="E71" s="16"/>
      <c r="G71" s="16"/>
      <c r="H71" s="5"/>
      <c r="I71" s="24"/>
      <c r="J71" s="16"/>
      <c r="K71" s="61"/>
      <c r="L71" s="16"/>
      <c r="M71" s="16"/>
      <c r="N71" s="16"/>
      <c r="O71" s="16"/>
      <c r="P71" s="16"/>
      <c r="Q71" s="16"/>
      <c r="R71" s="16"/>
      <c r="S71" s="16"/>
      <c r="T71" s="15"/>
      <c r="U71" s="16"/>
      <c r="V71" s="16"/>
      <c r="W71" s="16"/>
      <c r="X71" s="16"/>
      <c r="Y71" s="16"/>
      <c r="Z71" s="15"/>
      <c r="AA71" s="15"/>
    </row>
    <row r="72" spans="1:30">
      <c r="C72" s="16"/>
      <c r="D72" s="16"/>
      <c r="E72" s="21"/>
      <c r="F72" s="10"/>
      <c r="G72" s="16"/>
      <c r="H72" s="5"/>
      <c r="I72" s="24"/>
      <c r="J72" s="16"/>
      <c r="K72" s="61"/>
      <c r="L72" s="16"/>
      <c r="M72" s="16"/>
      <c r="N72" s="16"/>
      <c r="O72" s="16"/>
      <c r="P72" s="16"/>
      <c r="Q72" s="16"/>
      <c r="R72" s="16"/>
      <c r="S72" s="16"/>
      <c r="T72" s="15"/>
      <c r="U72" s="16"/>
      <c r="V72" s="16"/>
      <c r="W72" s="16"/>
      <c r="X72" s="16"/>
      <c r="Y72" s="16"/>
      <c r="Z72" s="15"/>
      <c r="AA72" s="15"/>
    </row>
    <row r="73" spans="1:30">
      <c r="C73" s="16"/>
      <c r="D73" s="16"/>
      <c r="E73" s="21"/>
      <c r="F73" s="11"/>
      <c r="G73" s="16"/>
      <c r="H73" s="5"/>
      <c r="I73" s="24"/>
      <c r="J73" s="16"/>
      <c r="K73" s="61"/>
      <c r="L73" s="16"/>
      <c r="M73" s="16"/>
      <c r="N73" s="16"/>
      <c r="O73" s="16"/>
      <c r="P73" s="16"/>
      <c r="Q73" s="16"/>
      <c r="R73" s="16"/>
      <c r="S73" s="16"/>
      <c r="T73" s="15"/>
      <c r="U73" s="16"/>
      <c r="V73" s="16"/>
      <c r="W73" s="16"/>
      <c r="X73" s="16"/>
      <c r="Y73" s="16"/>
      <c r="Z73" s="15"/>
      <c r="AA73" s="15"/>
      <c r="AB73" s="9"/>
      <c r="AC73" s="26"/>
    </row>
    <row r="74" spans="1:30">
      <c r="H74" s="5"/>
      <c r="I74" s="24"/>
      <c r="J74" s="16"/>
    </row>
    <row r="75" spans="1:30">
      <c r="H75" s="5"/>
      <c r="I75" s="24"/>
      <c r="J75" s="16"/>
    </row>
    <row r="76" spans="1:30">
      <c r="C76" s="16"/>
      <c r="D76" s="16"/>
      <c r="E76" s="16"/>
      <c r="F76" s="12"/>
      <c r="H76" s="5"/>
      <c r="I76" s="24"/>
      <c r="J76" s="16"/>
      <c r="K76" s="61"/>
      <c r="L76" s="16"/>
      <c r="M76" s="16"/>
      <c r="N76" s="16"/>
      <c r="O76" s="16"/>
      <c r="P76" s="16"/>
      <c r="Q76" s="16"/>
      <c r="R76" s="16"/>
      <c r="S76" s="16"/>
      <c r="T76" s="15"/>
      <c r="U76" s="16"/>
      <c r="V76" s="16"/>
      <c r="W76" s="16"/>
      <c r="X76" s="16"/>
      <c r="Y76" s="16"/>
      <c r="Z76" s="15"/>
      <c r="AA76" s="15"/>
    </row>
    <row r="77" spans="1:30">
      <c r="C77" s="16"/>
      <c r="D77" s="16"/>
      <c r="E77" s="16"/>
      <c r="F77" s="12"/>
      <c r="H77" s="5"/>
      <c r="I77" s="24"/>
      <c r="J77" s="16"/>
      <c r="K77" s="61"/>
      <c r="L77" s="16"/>
      <c r="M77" s="16"/>
      <c r="N77" s="16"/>
      <c r="O77" s="16"/>
      <c r="P77" s="16"/>
      <c r="Q77" s="16"/>
      <c r="R77" s="16"/>
      <c r="S77" s="16"/>
      <c r="T77" s="15"/>
      <c r="U77" s="16"/>
      <c r="V77" s="16"/>
      <c r="W77" s="16"/>
      <c r="X77" s="16"/>
      <c r="Y77" s="16"/>
      <c r="Z77" s="15"/>
      <c r="AA77" s="15"/>
    </row>
    <row r="78" spans="1:30">
      <c r="Y78" s="29"/>
      <c r="Z78" s="15"/>
    </row>
    <row r="79" spans="1:30">
      <c r="Y79" s="26"/>
      <c r="Z79" s="15"/>
    </row>
    <row r="80" spans="1:30">
      <c r="Y80" s="26"/>
      <c r="Z80" s="15"/>
    </row>
    <row r="81" spans="24:26">
      <c r="X81" s="11"/>
      <c r="Y81" s="26"/>
      <c r="Z81" s="15"/>
    </row>
    <row r="82" spans="24:26">
      <c r="Y82" s="26"/>
      <c r="Z82" s="15"/>
    </row>
    <row r="83" spans="24:26">
      <c r="Y83" s="26"/>
      <c r="Z83" s="15"/>
    </row>
    <row r="84" spans="24:26">
      <c r="Y84" s="26"/>
      <c r="Z84" s="15"/>
    </row>
    <row r="85" spans="24:26">
      <c r="X85" s="11"/>
      <c r="Y85" s="26"/>
      <c r="Z85" s="15"/>
    </row>
    <row r="86" spans="24:26">
      <c r="Y86" s="26"/>
    </row>
    <row r="87" spans="24:26">
      <c r="Y87" s="26"/>
    </row>
    <row r="88" spans="24:26">
      <c r="Y88" s="26"/>
      <c r="Z88" s="15"/>
    </row>
    <row r="89" spans="24:26">
      <c r="Y89" s="26"/>
      <c r="Z89" s="15"/>
    </row>
  </sheetData>
  <sortState xmlns:xlrd2="http://schemas.microsoft.com/office/spreadsheetml/2017/richdata2" ref="B8:AA15">
    <sortCondition descending="1" ref="E8:E15"/>
  </sortState>
  <mergeCells count="8">
    <mergeCell ref="B43:B44"/>
    <mergeCell ref="B6:B7"/>
    <mergeCell ref="B32:B33"/>
    <mergeCell ref="E2:H2"/>
    <mergeCell ref="U3:X3"/>
    <mergeCell ref="AC43:AC44"/>
    <mergeCell ref="AC6:AC7"/>
    <mergeCell ref="AC32:AC33"/>
  </mergeCells>
  <phoneticPr fontId="0" type="noConversion"/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08" r:id="rId4" name="CommandButton1">
          <controlPr defaultSize="0" autoLine="0" autoPict="0" r:id="rId5">
            <anchor moveWithCells="1">
              <from>
                <xdr:col>1</xdr:col>
                <xdr:colOff>933450</xdr:colOff>
                <xdr:row>0</xdr:row>
                <xdr:rowOff>0</xdr:rowOff>
              </from>
              <to>
                <xdr:col>2</xdr:col>
                <xdr:colOff>228600</xdr:colOff>
                <xdr:row>0</xdr:row>
                <xdr:rowOff>171450</xdr:rowOff>
              </to>
            </anchor>
          </controlPr>
        </control>
      </mc:Choice>
      <mc:Fallback>
        <control shapeId="4108" r:id="rId4" name="CommandButton1"/>
      </mc:Fallback>
    </mc:AlternateContent>
    <mc:AlternateContent xmlns:mc="http://schemas.openxmlformats.org/markup-compatibility/2006">
      <mc:Choice Requires="x14">
        <control shapeId="4109" r:id="rId6" name="CommandButton2">
          <controlPr defaultSize="0" autoLine="0" autoPict="0" r:id="rId7">
            <anchor moveWithCells="1">
              <from>
                <xdr:col>2</xdr:col>
                <xdr:colOff>19050</xdr:colOff>
                <xdr:row>0</xdr:row>
                <xdr:rowOff>0</xdr:rowOff>
              </from>
              <to>
                <xdr:col>2</xdr:col>
                <xdr:colOff>425450</xdr:colOff>
                <xdr:row>0</xdr:row>
                <xdr:rowOff>184150</xdr:rowOff>
              </to>
            </anchor>
          </controlPr>
        </control>
      </mc:Choice>
      <mc:Fallback>
        <control shapeId="4109" r:id="rId6" name="CommandButton2"/>
      </mc:Fallback>
    </mc:AlternateContent>
    <mc:AlternateContent xmlns:mc="http://schemas.openxmlformats.org/markup-compatibility/2006">
      <mc:Choice Requires="x14">
        <control shapeId="4110" r:id="rId8" name="CommandButton3">
          <controlPr defaultSize="0" autoLine="0" autoPict="0" r:id="rId9">
            <anchor moveWithCells="1">
              <from>
                <xdr:col>3</xdr:col>
                <xdr:colOff>958850</xdr:colOff>
                <xdr:row>0</xdr:row>
                <xdr:rowOff>0</xdr:rowOff>
              </from>
              <to>
                <xdr:col>4</xdr:col>
                <xdr:colOff>38100</xdr:colOff>
                <xdr:row>0</xdr:row>
                <xdr:rowOff>177800</xdr:rowOff>
              </to>
            </anchor>
          </controlPr>
        </control>
      </mc:Choice>
      <mc:Fallback>
        <control shapeId="4110" r:id="rId8" name="CommandButton3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W79"/>
  <sheetViews>
    <sheetView zoomScale="140" zoomScaleNormal="140" workbookViewId="0">
      <pane xSplit="2" topLeftCell="D1" activePane="topRight" state="frozen"/>
      <selection pane="topRight" activeCell="BK3" sqref="BK3"/>
    </sheetView>
  </sheetViews>
  <sheetFormatPr defaultRowHeight="12.5"/>
  <cols>
    <col min="1" max="1" width="4.1796875" style="3" customWidth="1"/>
    <col min="2" max="2" width="27.1796875" customWidth="1"/>
    <col min="3" max="3" width="11.81640625" hidden="1" customWidth="1"/>
    <col min="4" max="4" width="9.7265625" customWidth="1"/>
    <col min="5" max="5" width="11.1796875" hidden="1" customWidth="1"/>
    <col min="6" max="6" width="8.81640625" hidden="1" customWidth="1"/>
    <col min="7" max="7" width="7.26953125" customWidth="1"/>
    <col min="8" max="8" width="2.54296875" customWidth="1"/>
    <col min="9" max="9" width="6.26953125" customWidth="1"/>
    <col min="10" max="11" width="6.81640625" customWidth="1"/>
    <col min="12" max="12" width="6.26953125" customWidth="1"/>
    <col min="13" max="13" width="7.54296875" hidden="1" customWidth="1"/>
    <col min="14" max="14" width="6.26953125" hidden="1" customWidth="1"/>
    <col min="15" max="15" width="6.54296875" hidden="1" customWidth="1"/>
    <col min="16" max="20" width="6.26953125" hidden="1" customWidth="1"/>
    <col min="21" max="21" width="7.7265625" hidden="1" customWidth="1"/>
    <col min="22" max="25" width="7" hidden="1" customWidth="1"/>
    <col min="26" max="26" width="6.26953125" hidden="1" customWidth="1"/>
    <col min="27" max="29" width="7" hidden="1" customWidth="1"/>
    <col min="30" max="37" width="6.26953125" hidden="1" customWidth="1"/>
    <col min="38" max="38" width="6.7265625" hidden="1" customWidth="1"/>
    <col min="39" max="40" width="6.26953125" hidden="1" customWidth="1"/>
    <col min="41" max="43" width="7" hidden="1" customWidth="1"/>
    <col min="44" max="44" width="6.26953125" hidden="1" customWidth="1"/>
    <col min="45" max="47" width="6.7265625" hidden="1" customWidth="1"/>
    <col min="48" max="49" width="6.26953125" hidden="1" customWidth="1"/>
    <col min="50" max="50" width="7" hidden="1" customWidth="1"/>
    <col min="51" max="52" width="6.26953125" hidden="1" customWidth="1"/>
    <col min="53" max="53" width="7" hidden="1" customWidth="1"/>
    <col min="54" max="54" width="7.453125" hidden="1" customWidth="1"/>
    <col min="55" max="58" width="9.1796875" hidden="1" customWidth="1"/>
    <col min="59" max="59" width="0.453125" hidden="1" customWidth="1"/>
    <col min="60" max="62" width="9.1796875" hidden="1" customWidth="1"/>
    <col min="63" max="74" width="9.1796875" customWidth="1"/>
  </cols>
  <sheetData>
    <row r="1" spans="1:75" ht="23.25" customHeight="1">
      <c r="B1" s="77" t="s">
        <v>125</v>
      </c>
      <c r="D1" s="85"/>
      <c r="F1" s="81"/>
      <c r="G1" s="75"/>
      <c r="J1" s="85" t="s">
        <v>82</v>
      </c>
      <c r="K1" s="81"/>
      <c r="T1" s="85" t="s">
        <v>124</v>
      </c>
      <c r="U1" s="81"/>
      <c r="AD1" s="59"/>
      <c r="AE1" s="81"/>
      <c r="AK1" s="86"/>
      <c r="AL1" s="81"/>
      <c r="AM1" s="1"/>
    </row>
    <row r="2" spans="1:75" ht="19.5" customHeight="1">
      <c r="A2" s="16"/>
      <c r="B2" s="83" t="s">
        <v>77</v>
      </c>
      <c r="C2" s="49" t="s">
        <v>20</v>
      </c>
      <c r="D2" s="49" t="s">
        <v>28</v>
      </c>
      <c r="E2" s="49" t="s">
        <v>28</v>
      </c>
      <c r="F2" s="49" t="s">
        <v>28</v>
      </c>
      <c r="G2" s="49" t="s">
        <v>21</v>
      </c>
      <c r="H2" s="16"/>
      <c r="I2" s="40" t="s">
        <v>75</v>
      </c>
      <c r="J2" s="40" t="s">
        <v>49</v>
      </c>
      <c r="K2" s="40" t="s">
        <v>12</v>
      </c>
      <c r="L2" s="40" t="s">
        <v>13</v>
      </c>
      <c r="M2" s="40" t="s">
        <v>14</v>
      </c>
      <c r="N2" s="40" t="s">
        <v>15</v>
      </c>
      <c r="O2" s="40" t="s">
        <v>16</v>
      </c>
      <c r="P2" s="40" t="s">
        <v>17</v>
      </c>
      <c r="Q2" s="40" t="s">
        <v>18</v>
      </c>
      <c r="R2" s="40" t="s">
        <v>61</v>
      </c>
      <c r="S2" s="40" t="s">
        <v>62</v>
      </c>
      <c r="T2" s="40" t="s">
        <v>62</v>
      </c>
      <c r="U2" s="87" t="s">
        <v>63</v>
      </c>
      <c r="V2" s="40" t="s">
        <v>64</v>
      </c>
      <c r="W2" s="40" t="s">
        <v>65</v>
      </c>
      <c r="X2" s="40" t="s">
        <v>66</v>
      </c>
      <c r="Y2" s="40" t="s">
        <v>67</v>
      </c>
      <c r="Z2" s="40" t="s">
        <v>68</v>
      </c>
      <c r="AA2" s="40" t="s">
        <v>69</v>
      </c>
      <c r="AB2" s="40" t="s">
        <v>70</v>
      </c>
      <c r="AC2" s="40" t="s">
        <v>71</v>
      </c>
      <c r="AD2" s="40" t="s">
        <v>72</v>
      </c>
      <c r="AE2" s="40" t="s">
        <v>73</v>
      </c>
      <c r="AF2" s="40" t="s">
        <v>74</v>
      </c>
      <c r="AG2" s="87" t="s">
        <v>78</v>
      </c>
      <c r="AH2" s="87"/>
      <c r="AI2" s="40" t="s">
        <v>51</v>
      </c>
      <c r="AJ2" s="40" t="s">
        <v>52</v>
      </c>
      <c r="AK2" s="40" t="s">
        <v>53</v>
      </c>
      <c r="AL2" s="40" t="s">
        <v>54</v>
      </c>
      <c r="AM2" s="40" t="s">
        <v>55</v>
      </c>
      <c r="AN2" s="40" t="s">
        <v>56</v>
      </c>
      <c r="AO2" s="40" t="s">
        <v>57</v>
      </c>
      <c r="AP2" s="40" t="s">
        <v>58</v>
      </c>
      <c r="AQ2" s="40" t="s">
        <v>59</v>
      </c>
      <c r="AR2" s="40" t="s">
        <v>85</v>
      </c>
      <c r="AS2" s="40" t="s">
        <v>86</v>
      </c>
      <c r="AT2" s="40" t="s">
        <v>87</v>
      </c>
      <c r="AU2" s="40" t="s">
        <v>88</v>
      </c>
      <c r="AV2" s="40"/>
      <c r="AX2" s="40"/>
      <c r="AY2" s="40"/>
      <c r="AZ2" s="40"/>
      <c r="BA2" s="40"/>
      <c r="BB2" s="40"/>
      <c r="BC2" s="40"/>
      <c r="BD2" s="49"/>
      <c r="BE2" s="49"/>
      <c r="BF2" s="49"/>
      <c r="BG2" s="49"/>
      <c r="BH2" s="48"/>
      <c r="BI2" s="94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</row>
    <row r="3" spans="1:75" ht="15" customHeight="1">
      <c r="A3" s="16"/>
      <c r="B3" s="32"/>
      <c r="C3" s="88" t="s">
        <v>123</v>
      </c>
      <c r="D3" s="49" t="s">
        <v>19</v>
      </c>
      <c r="E3" s="49" t="s">
        <v>29</v>
      </c>
      <c r="F3" s="49" t="s">
        <v>23</v>
      </c>
      <c r="G3" s="49" t="s">
        <v>22</v>
      </c>
      <c r="H3" s="16"/>
      <c r="I3" s="41" t="s">
        <v>89</v>
      </c>
      <c r="J3" s="70">
        <v>41898</v>
      </c>
      <c r="K3" s="42" t="s">
        <v>90</v>
      </c>
      <c r="L3" s="42" t="s">
        <v>91</v>
      </c>
      <c r="M3" s="41">
        <v>43015</v>
      </c>
      <c r="N3" s="41">
        <v>43022</v>
      </c>
      <c r="O3" s="42" t="s">
        <v>92</v>
      </c>
      <c r="P3" s="42" t="s">
        <v>93</v>
      </c>
      <c r="Q3" s="42" t="s">
        <v>94</v>
      </c>
      <c r="R3" s="42" t="s">
        <v>95</v>
      </c>
      <c r="S3" s="42" t="s">
        <v>96</v>
      </c>
      <c r="U3" s="42" t="s">
        <v>97</v>
      </c>
      <c r="V3" s="42" t="s">
        <v>98</v>
      </c>
      <c r="W3" s="43" t="s">
        <v>99</v>
      </c>
      <c r="X3" s="43" t="s">
        <v>100</v>
      </c>
      <c r="Y3" s="43" t="s">
        <v>101</v>
      </c>
      <c r="Z3" s="43" t="s">
        <v>102</v>
      </c>
      <c r="AA3" s="42" t="s">
        <v>103</v>
      </c>
      <c r="AB3" s="43" t="s">
        <v>104</v>
      </c>
      <c r="AC3" s="43" t="s">
        <v>105</v>
      </c>
      <c r="AD3" s="43" t="s">
        <v>106</v>
      </c>
      <c r="AE3" s="42" t="s">
        <v>107</v>
      </c>
      <c r="AF3" s="42" t="s">
        <v>108</v>
      </c>
      <c r="AG3" s="42" t="s">
        <v>109</v>
      </c>
      <c r="AH3" s="42" t="s">
        <v>83</v>
      </c>
      <c r="AI3" s="42" t="s">
        <v>110</v>
      </c>
      <c r="AJ3" s="42" t="s">
        <v>111</v>
      </c>
      <c r="AK3" s="42" t="s">
        <v>112</v>
      </c>
      <c r="AL3" s="42" t="s">
        <v>113</v>
      </c>
      <c r="AM3" s="42" t="s">
        <v>114</v>
      </c>
      <c r="AN3" s="42" t="s">
        <v>115</v>
      </c>
      <c r="AO3" s="42" t="s">
        <v>116</v>
      </c>
      <c r="AP3" s="42" t="s">
        <v>117</v>
      </c>
      <c r="AQ3" s="42" t="s">
        <v>118</v>
      </c>
      <c r="AR3" s="42" t="s">
        <v>119</v>
      </c>
      <c r="AS3" s="42" t="s">
        <v>120</v>
      </c>
      <c r="AT3" s="42" t="s">
        <v>121</v>
      </c>
      <c r="AU3" s="42" t="s">
        <v>122</v>
      </c>
      <c r="AW3" s="42"/>
      <c r="AX3" s="42"/>
      <c r="AY3" s="42"/>
      <c r="AZ3" s="42"/>
      <c r="BA3" s="42"/>
      <c r="BB3" s="42"/>
      <c r="BC3" s="42"/>
      <c r="BD3" s="49"/>
      <c r="BE3" s="49"/>
      <c r="BF3" s="49"/>
      <c r="BG3" s="49"/>
      <c r="BH3" s="48"/>
      <c r="BI3" s="94"/>
      <c r="BJ3" s="42"/>
      <c r="BV3" s="76"/>
      <c r="BW3" s="76"/>
    </row>
    <row r="4" spans="1:75" ht="6.75" customHeight="1">
      <c r="A4" s="16"/>
      <c r="B4" s="14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O4" s="19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7"/>
      <c r="BB4" s="14"/>
    </row>
    <row r="5" spans="1:75" ht="6.75" customHeight="1">
      <c r="A5" s="16"/>
      <c r="B5" s="14"/>
      <c r="C5" s="15"/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O5" s="19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7"/>
      <c r="BB5" s="14"/>
    </row>
    <row r="6" spans="1:75" ht="15" customHeight="1">
      <c r="A6" s="16">
        <v>1</v>
      </c>
      <c r="B6" s="54" t="s">
        <v>35</v>
      </c>
      <c r="C6" s="55">
        <f t="shared" ref="C6:C13" si="0">AVERAGE(I6:AO6)/10</f>
        <v>98.4</v>
      </c>
      <c r="D6" s="55">
        <f t="shared" ref="D6:D13" si="1">AVERAGE(I6:S6)/10</f>
        <v>98.4</v>
      </c>
      <c r="E6" s="55" t="e">
        <f>AVERAGE(T6:AD6)/10</f>
        <v>#DIV/0!</v>
      </c>
      <c r="F6" s="55" t="e">
        <f>AVERAGE(AE6:AO6)/10</f>
        <v>#DIV/0!</v>
      </c>
      <c r="G6" s="45">
        <f t="shared" ref="G6:G13" si="2">MAX(I6:AY6)</f>
        <v>996</v>
      </c>
      <c r="H6" s="44"/>
      <c r="I6" s="45"/>
      <c r="J6" s="45"/>
      <c r="K6" s="16">
        <v>972</v>
      </c>
      <c r="L6" s="45">
        <v>996</v>
      </c>
      <c r="M6" s="42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24"/>
      <c r="BA6" s="25"/>
      <c r="BB6" s="37"/>
    </row>
    <row r="7" spans="1:75" ht="15" customHeight="1">
      <c r="A7" s="16">
        <v>2</v>
      </c>
      <c r="B7" s="53" t="s">
        <v>48</v>
      </c>
      <c r="C7" s="55">
        <f t="shared" si="0"/>
        <v>93.924999999999997</v>
      </c>
      <c r="D7" s="55">
        <f t="shared" si="1"/>
        <v>93.924999999999997</v>
      </c>
      <c r="E7" s="55" t="e">
        <f>AVERAGE(T7:AD7)/10</f>
        <v>#DIV/0!</v>
      </c>
      <c r="F7" s="55" t="e">
        <f>AVERAGE(AE7:AO7)/10</f>
        <v>#DIV/0!</v>
      </c>
      <c r="G7" s="45">
        <f t="shared" si="2"/>
        <v>952</v>
      </c>
      <c r="H7" s="57"/>
      <c r="I7" s="45">
        <v>916</v>
      </c>
      <c r="J7" s="45">
        <v>940</v>
      </c>
      <c r="K7" s="45">
        <v>949</v>
      </c>
      <c r="L7" s="45">
        <v>952</v>
      </c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2"/>
      <c r="AX7" s="45"/>
      <c r="AY7" s="45"/>
      <c r="AZ7" s="24"/>
      <c r="BA7" s="25"/>
      <c r="BB7" s="38"/>
    </row>
    <row r="8" spans="1:75" ht="15" customHeight="1">
      <c r="A8" s="16">
        <v>3</v>
      </c>
      <c r="B8" s="53" t="s">
        <v>60</v>
      </c>
      <c r="C8" s="55">
        <f t="shared" si="0"/>
        <v>93.1</v>
      </c>
      <c r="D8" s="55">
        <f t="shared" si="1"/>
        <v>93.1</v>
      </c>
      <c r="E8" s="55" t="e">
        <f>AVERAGE(T8:AD8)/10</f>
        <v>#DIV/0!</v>
      </c>
      <c r="F8" s="55" t="e">
        <f>AVERAGE(AE8:AO8)/10</f>
        <v>#DIV/0!</v>
      </c>
      <c r="G8" s="45">
        <f t="shared" si="2"/>
        <v>931</v>
      </c>
      <c r="H8" s="56"/>
      <c r="I8" s="45">
        <v>931</v>
      </c>
      <c r="J8" s="16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2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3"/>
      <c r="AK8" s="45"/>
      <c r="AL8" s="45"/>
      <c r="AM8" s="45"/>
      <c r="AN8" s="43"/>
      <c r="AO8" s="45"/>
      <c r="AP8" s="45"/>
      <c r="AQ8" s="45"/>
      <c r="AR8" s="45"/>
      <c r="AS8" s="42"/>
      <c r="AT8" s="42"/>
      <c r="AU8" s="45"/>
      <c r="AV8" s="42"/>
      <c r="AW8" s="45"/>
      <c r="AX8" s="42"/>
      <c r="AY8" s="42"/>
      <c r="BB8" s="42"/>
    </row>
    <row r="9" spans="1:75" ht="15" customHeight="1">
      <c r="A9" s="16">
        <v>4</v>
      </c>
      <c r="B9" s="53" t="s">
        <v>47</v>
      </c>
      <c r="C9" s="55">
        <f t="shared" si="0"/>
        <v>87.224999999999994</v>
      </c>
      <c r="D9" s="55">
        <f t="shared" si="1"/>
        <v>87.224999999999994</v>
      </c>
      <c r="E9" s="55" t="e">
        <f>AVERAGE(T9:AD9)/10</f>
        <v>#DIV/0!</v>
      </c>
      <c r="F9" s="55" t="e">
        <f>AVERAGE(AE9:AO9)/10</f>
        <v>#DIV/0!</v>
      </c>
      <c r="G9" s="45">
        <f t="shared" si="2"/>
        <v>895</v>
      </c>
      <c r="H9" s="45"/>
      <c r="I9" s="45">
        <v>876</v>
      </c>
      <c r="J9" s="45">
        <v>895</v>
      </c>
      <c r="K9" s="45">
        <v>894</v>
      </c>
      <c r="L9" s="45">
        <v>824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2"/>
      <c r="AP9" s="42"/>
      <c r="AQ9" s="42"/>
      <c r="AR9" s="42"/>
      <c r="AS9" s="45"/>
      <c r="AT9" s="45"/>
      <c r="AU9" s="45"/>
      <c r="AV9" s="45"/>
      <c r="AW9" s="45"/>
      <c r="AX9" s="45"/>
      <c r="AY9" s="45"/>
      <c r="AZ9" s="24"/>
      <c r="BA9" s="25"/>
      <c r="BB9" s="38"/>
    </row>
    <row r="10" spans="1:75" ht="15" customHeight="1">
      <c r="A10" s="16">
        <v>5</v>
      </c>
      <c r="B10" s="53" t="s">
        <v>126</v>
      </c>
      <c r="C10" s="55">
        <f t="shared" si="0"/>
        <v>85.3</v>
      </c>
      <c r="D10" s="55">
        <f t="shared" si="1"/>
        <v>85.3</v>
      </c>
      <c r="E10" s="55"/>
      <c r="F10" s="55"/>
      <c r="G10" s="45">
        <f t="shared" si="2"/>
        <v>896</v>
      </c>
      <c r="H10" s="45"/>
      <c r="I10" s="45">
        <v>843</v>
      </c>
      <c r="J10" s="45">
        <v>846</v>
      </c>
      <c r="K10" s="45">
        <v>896</v>
      </c>
      <c r="L10" s="45">
        <v>827</v>
      </c>
      <c r="M10" s="45"/>
      <c r="N10" s="45"/>
      <c r="O10" s="42"/>
      <c r="P10" s="42"/>
      <c r="Q10" s="42"/>
      <c r="R10" s="42"/>
      <c r="S10" s="42"/>
      <c r="T10" s="42"/>
      <c r="U10" s="45"/>
      <c r="V10" s="45"/>
      <c r="W10" s="42"/>
      <c r="X10" s="42"/>
      <c r="Y10" s="45"/>
      <c r="Z10" s="40"/>
      <c r="AA10" s="45"/>
      <c r="AB10" s="45"/>
      <c r="AC10" s="45"/>
      <c r="AD10" s="45"/>
      <c r="AE10" s="45"/>
      <c r="AF10" s="45"/>
      <c r="AG10" s="45"/>
      <c r="AH10" s="45"/>
      <c r="AI10" s="45"/>
      <c r="AJ10" s="16"/>
      <c r="AK10" s="16"/>
      <c r="AL10" s="45"/>
      <c r="AM10" s="45"/>
      <c r="AN10" s="45"/>
      <c r="AO10" s="45"/>
      <c r="AP10" s="45"/>
      <c r="AQ10" s="45"/>
      <c r="AR10" s="45"/>
      <c r="AS10" s="45"/>
      <c r="AT10" s="45"/>
      <c r="AU10" s="16"/>
      <c r="AV10" s="45"/>
      <c r="AW10" s="45"/>
      <c r="AX10" s="45"/>
      <c r="AY10" s="45"/>
      <c r="AZ10" s="24"/>
      <c r="BA10" s="25"/>
      <c r="BB10" s="37"/>
    </row>
    <row r="11" spans="1:75" ht="14.25" customHeight="1">
      <c r="A11" s="16">
        <v>6</v>
      </c>
      <c r="B11" s="53" t="s">
        <v>76</v>
      </c>
      <c r="C11" s="55">
        <f t="shared" si="0"/>
        <v>79.099999999999994</v>
      </c>
      <c r="D11" s="55">
        <f t="shared" si="1"/>
        <v>79.099999999999994</v>
      </c>
      <c r="E11" s="55" t="e">
        <f>AVERAGE(T11:AD11)/10</f>
        <v>#DIV/0!</v>
      </c>
      <c r="F11" s="55" t="e">
        <f>AVERAGE(AE11:AO11)/10</f>
        <v>#DIV/0!</v>
      </c>
      <c r="G11" s="45">
        <f t="shared" si="2"/>
        <v>791</v>
      </c>
      <c r="H11" s="45"/>
      <c r="I11" s="45"/>
      <c r="J11" s="45"/>
      <c r="K11" s="45"/>
      <c r="L11" s="45">
        <v>791</v>
      </c>
      <c r="M11" s="45"/>
      <c r="N11" s="40"/>
      <c r="O11" s="40"/>
      <c r="P11" s="40"/>
      <c r="Q11" s="40"/>
      <c r="R11" s="40"/>
      <c r="S11" s="40"/>
      <c r="T11" s="40"/>
      <c r="U11" s="40"/>
      <c r="V11" s="16"/>
      <c r="W11" s="45"/>
      <c r="X11" s="45"/>
      <c r="Y11" s="45"/>
      <c r="Z11" s="45"/>
      <c r="AA11" s="45"/>
      <c r="AB11" s="45"/>
      <c r="AC11" s="45"/>
      <c r="AD11" s="45"/>
      <c r="AE11" s="16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24"/>
      <c r="BA11" s="25"/>
      <c r="BB11" s="37"/>
    </row>
    <row r="12" spans="1:75" ht="14.25" customHeight="1">
      <c r="A12" s="16">
        <v>7</v>
      </c>
      <c r="B12" s="53" t="s">
        <v>4</v>
      </c>
      <c r="C12" s="55">
        <f t="shared" si="0"/>
        <v>75.2</v>
      </c>
      <c r="D12" s="55">
        <f t="shared" si="1"/>
        <v>75.2</v>
      </c>
      <c r="E12" s="55" t="e">
        <f>AVERAGE(T12:AD12)/10</f>
        <v>#DIV/0!</v>
      </c>
      <c r="F12" s="55" t="e">
        <f>AVERAGE(AE12:AO12)/10</f>
        <v>#DIV/0!</v>
      </c>
      <c r="G12" s="45">
        <f t="shared" si="2"/>
        <v>793</v>
      </c>
      <c r="H12" s="16"/>
      <c r="I12" s="40">
        <v>793</v>
      </c>
      <c r="J12" s="45">
        <v>782</v>
      </c>
      <c r="K12" s="45">
        <v>725</v>
      </c>
      <c r="L12" s="45">
        <v>708</v>
      </c>
      <c r="M12" s="16"/>
      <c r="N12" s="45"/>
      <c r="O12" s="45"/>
      <c r="P12" s="45"/>
      <c r="Q12" s="16"/>
      <c r="R12" s="45"/>
      <c r="S12" s="16"/>
      <c r="T12" s="45"/>
      <c r="U12" s="45"/>
      <c r="V12" s="45"/>
      <c r="W12" s="40"/>
      <c r="X12" s="40"/>
      <c r="Y12" s="45"/>
      <c r="Z12" s="16"/>
      <c r="AA12" s="16"/>
      <c r="AB12" s="16"/>
      <c r="AC12" s="16"/>
      <c r="AD12" s="16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24"/>
      <c r="BA12" s="25"/>
      <c r="BB12" s="37"/>
    </row>
    <row r="13" spans="1:75" ht="14.25" customHeight="1">
      <c r="A13" s="16">
        <v>8</v>
      </c>
      <c r="B13" s="53" t="s">
        <v>36</v>
      </c>
      <c r="C13" s="55">
        <f t="shared" si="0"/>
        <v>69.900000000000006</v>
      </c>
      <c r="D13" s="55">
        <f t="shared" si="1"/>
        <v>69.900000000000006</v>
      </c>
      <c r="E13" s="55" t="e">
        <f>AVERAGE(T13:AD13)/10</f>
        <v>#DIV/0!</v>
      </c>
      <c r="F13" s="55" t="e">
        <f>AVERAGE(AE13:AO13)/10</f>
        <v>#DIV/0!</v>
      </c>
      <c r="G13" s="45">
        <f t="shared" si="2"/>
        <v>713</v>
      </c>
      <c r="H13" s="16"/>
      <c r="I13" s="40">
        <v>692</v>
      </c>
      <c r="J13" s="45">
        <v>681</v>
      </c>
      <c r="K13" s="45">
        <v>713</v>
      </c>
      <c r="L13" s="42">
        <v>710</v>
      </c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57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24"/>
      <c r="BA13" s="25"/>
      <c r="BB13" s="37"/>
    </row>
    <row r="14" spans="1:75" ht="14.25" customHeight="1">
      <c r="A14" s="16"/>
      <c r="B14" s="53"/>
      <c r="C14" s="55"/>
      <c r="D14" s="55"/>
      <c r="E14" s="55"/>
      <c r="F14" s="55"/>
      <c r="G14" s="45"/>
      <c r="H14" s="45"/>
      <c r="I14" s="45"/>
      <c r="J14" s="45"/>
      <c r="K14" s="45"/>
      <c r="L14" s="45"/>
      <c r="M14" s="45"/>
      <c r="N14" s="45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5"/>
      <c r="BB14" s="37"/>
    </row>
    <row r="15" spans="1:75" ht="14.25" customHeight="1">
      <c r="A15" s="16"/>
      <c r="B15" s="32"/>
      <c r="C15" s="55"/>
      <c r="D15" s="55"/>
      <c r="E15" s="55"/>
      <c r="F15" s="55"/>
      <c r="G15" s="45"/>
      <c r="H15" s="45"/>
      <c r="I15" s="45"/>
      <c r="J15" s="45"/>
      <c r="K15" s="45"/>
      <c r="L15" s="45"/>
      <c r="M15" s="45"/>
      <c r="N15" s="45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5"/>
      <c r="BB15" s="37"/>
    </row>
    <row r="16" spans="1:75" ht="6.75" customHeight="1">
      <c r="A16" s="16"/>
      <c r="B16" s="37"/>
      <c r="C16" s="15"/>
      <c r="D16" s="15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7"/>
      <c r="BB16" s="14"/>
    </row>
    <row r="17" spans="1:54" ht="6.75" customHeight="1">
      <c r="A17" s="16"/>
      <c r="B17" s="37"/>
      <c r="C17" s="15"/>
      <c r="D17" s="15"/>
      <c r="E17" s="15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7"/>
      <c r="BB17" s="14"/>
    </row>
    <row r="18" spans="1:54" ht="6.75" customHeight="1">
      <c r="A18" s="16"/>
      <c r="B18" s="37"/>
      <c r="C18" s="15"/>
      <c r="D18" s="15"/>
      <c r="E18" s="15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7"/>
      <c r="BB18" s="14"/>
    </row>
    <row r="19" spans="1:54" ht="6.75" customHeight="1">
      <c r="A19" s="16"/>
      <c r="B19" s="37"/>
      <c r="C19" s="15"/>
      <c r="D19" s="15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7"/>
      <c r="BB19" s="14"/>
    </row>
    <row r="20" spans="1:54" ht="6.75" customHeight="1">
      <c r="A20" s="16"/>
      <c r="B20" s="37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7"/>
      <c r="BB20" s="14"/>
    </row>
    <row r="21" spans="1:54" ht="6.75" customHeight="1">
      <c r="A21" s="16"/>
      <c r="B21" s="37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7"/>
      <c r="BB21" s="14"/>
    </row>
    <row r="22" spans="1:54" ht="6.75" customHeight="1">
      <c r="A22" s="16"/>
      <c r="B22" s="37"/>
      <c r="C22" s="15"/>
      <c r="D22" s="15"/>
      <c r="E22" s="15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7"/>
      <c r="BB22" s="14"/>
    </row>
    <row r="23" spans="1:54" ht="6.75" customHeight="1">
      <c r="A23" s="16"/>
      <c r="B23" s="37"/>
      <c r="C23" s="15"/>
      <c r="D23" s="15"/>
      <c r="E23" s="15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7"/>
      <c r="BB23" s="14"/>
    </row>
    <row r="24" spans="1:54" ht="6.75" customHeight="1">
      <c r="A24" s="16"/>
      <c r="B24" s="37"/>
      <c r="C24" s="15"/>
      <c r="D24" s="15"/>
      <c r="E24" s="15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7"/>
      <c r="BB24" s="14"/>
    </row>
    <row r="25" spans="1:54" ht="6.75" customHeight="1">
      <c r="A25" s="16"/>
      <c r="B25" s="37"/>
      <c r="C25" s="15"/>
      <c r="D25" s="15"/>
      <c r="E25" s="15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7"/>
      <c r="BB25" s="14"/>
    </row>
    <row r="26" spans="1:54" ht="6.75" customHeight="1">
      <c r="A26" s="16"/>
      <c r="B26" s="37"/>
      <c r="C26" s="15"/>
      <c r="D26" s="15"/>
      <c r="E26" s="15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7"/>
      <c r="BB26" s="14"/>
    </row>
    <row r="27" spans="1:54" ht="15" customHeight="1">
      <c r="A27" s="16"/>
      <c r="B27" s="37"/>
      <c r="C27" s="15"/>
      <c r="D27" s="15"/>
      <c r="E27" s="15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7"/>
      <c r="BB27" s="14"/>
    </row>
    <row r="28" spans="1:54" ht="15" customHeight="1">
      <c r="A28" s="16"/>
      <c r="B28" s="37"/>
      <c r="C28" s="15"/>
      <c r="D28" s="15"/>
      <c r="E28" s="15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7"/>
      <c r="BB28" s="14"/>
    </row>
    <row r="29" spans="1:54" ht="15" customHeight="1">
      <c r="A29" s="16"/>
      <c r="B29" s="37"/>
      <c r="C29" s="15"/>
      <c r="D29" s="15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7"/>
      <c r="BB29" s="14"/>
    </row>
    <row r="30" spans="1:54" ht="6.75" customHeight="1">
      <c r="A30" s="16"/>
      <c r="B30" s="37"/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7"/>
      <c r="BB30" s="14"/>
    </row>
    <row r="31" spans="1:54" ht="6.75" customHeight="1">
      <c r="A31" s="16"/>
      <c r="B31" s="37"/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7"/>
      <c r="BB31" s="14"/>
    </row>
    <row r="32" spans="1:54" ht="6.75" customHeight="1">
      <c r="A32" s="16"/>
      <c r="B32" s="37"/>
      <c r="C32" s="15"/>
      <c r="D32" s="15"/>
      <c r="E32" s="15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7"/>
      <c r="BB32" s="14"/>
    </row>
    <row r="33" spans="1:54" ht="11.5" customHeight="1">
      <c r="A33" s="16"/>
      <c r="B33" s="92"/>
      <c r="C33" s="15"/>
      <c r="D33" s="15"/>
      <c r="E33" s="15"/>
      <c r="F33" s="15"/>
      <c r="G33" s="16"/>
      <c r="H33" s="17"/>
      <c r="I33" s="16"/>
      <c r="J33" s="17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7"/>
      <c r="BB33" s="92"/>
    </row>
    <row r="34" spans="1:54" ht="11.5" customHeight="1">
      <c r="A34" s="16"/>
      <c r="B34" s="92"/>
      <c r="C34" s="15"/>
      <c r="D34" s="15"/>
      <c r="E34" s="15"/>
      <c r="F34" s="15"/>
      <c r="G34" s="16"/>
      <c r="H34" s="33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27"/>
      <c r="AQ34" s="27"/>
      <c r="AR34" s="27"/>
      <c r="AS34" s="19"/>
      <c r="AT34" s="19"/>
      <c r="AU34" s="19"/>
      <c r="AV34" s="19"/>
      <c r="AW34" s="19"/>
      <c r="AX34" s="19"/>
      <c r="AY34" s="19"/>
      <c r="AZ34" s="19"/>
      <c r="BA34" s="17"/>
      <c r="BB34" s="92"/>
    </row>
    <row r="35" spans="1:54" ht="6.75" customHeight="1">
      <c r="A35" s="16"/>
    </row>
    <row r="36" spans="1:54" ht="14.25" customHeight="1">
      <c r="A36" s="16"/>
      <c r="B36" s="38"/>
      <c r="C36" s="22"/>
      <c r="D36" s="22"/>
      <c r="E36" s="22"/>
      <c r="F36" s="22"/>
      <c r="G36" s="24"/>
      <c r="H36" s="1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5"/>
      <c r="BB36" s="6"/>
    </row>
    <row r="37" spans="1:54" ht="14.25" customHeight="1">
      <c r="A37" s="16"/>
      <c r="B37" s="38"/>
      <c r="C37" s="22"/>
      <c r="D37" s="22"/>
      <c r="E37" s="22"/>
      <c r="F37" s="22"/>
      <c r="G37" s="24"/>
      <c r="H37" s="1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5"/>
      <c r="BB37" s="6"/>
    </row>
    <row r="38" spans="1:54" ht="14.25" customHeight="1">
      <c r="A38" s="16"/>
      <c r="B38" s="38"/>
      <c r="C38" s="22"/>
      <c r="D38" s="22"/>
      <c r="E38" s="22"/>
      <c r="F38" s="22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5"/>
      <c r="BB38" s="6"/>
    </row>
    <row r="39" spans="1:54" ht="14.25" customHeight="1">
      <c r="A39" s="16"/>
      <c r="B39" s="38"/>
      <c r="C39" s="22"/>
      <c r="D39" s="22"/>
      <c r="E39" s="22"/>
      <c r="F39" s="22"/>
      <c r="G39" s="24"/>
      <c r="H39" s="1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5"/>
      <c r="BB39" s="6"/>
    </row>
    <row r="40" spans="1:54" ht="14.25" customHeight="1">
      <c r="A40" s="16"/>
      <c r="B40" s="38"/>
      <c r="C40" s="22"/>
      <c r="D40" s="22"/>
      <c r="E40" s="22"/>
      <c r="F40" s="22"/>
      <c r="G40" s="24"/>
      <c r="H40" s="2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5"/>
      <c r="BB40" s="6"/>
    </row>
    <row r="41" spans="1:54" ht="14.25" customHeight="1">
      <c r="A41" s="16"/>
      <c r="B41" s="38"/>
      <c r="C41" s="22"/>
      <c r="D41" s="22"/>
      <c r="E41" s="22"/>
      <c r="F41" s="22"/>
      <c r="G41" s="24"/>
      <c r="H41" s="25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  <c r="BB41" s="6"/>
    </row>
    <row r="42" spans="1:54" ht="6.75" customHeight="1">
      <c r="A42" s="16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7"/>
      <c r="BB42" s="14"/>
    </row>
    <row r="43" spans="1:54" ht="11.5" customHeight="1">
      <c r="A43" s="16"/>
      <c r="B43" s="92"/>
      <c r="C43" s="15"/>
      <c r="D43" s="15"/>
      <c r="E43" s="15"/>
      <c r="F43" s="15"/>
      <c r="G43" s="16"/>
      <c r="H43" s="16"/>
      <c r="I43" s="16"/>
      <c r="J43" s="17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7"/>
      <c r="BB43" s="92"/>
    </row>
    <row r="44" spans="1:54" ht="11.5" customHeight="1">
      <c r="A44" s="16"/>
      <c r="B44" s="92"/>
      <c r="C44" s="15"/>
      <c r="D44" s="15"/>
      <c r="E44" s="15"/>
      <c r="F44" s="15"/>
      <c r="G44" s="16"/>
      <c r="H44" s="16"/>
      <c r="I44" s="18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27"/>
      <c r="AQ44" s="27"/>
      <c r="AR44" s="27"/>
      <c r="AS44" s="19"/>
      <c r="AT44" s="19"/>
      <c r="AU44" s="19"/>
      <c r="AV44" s="19"/>
      <c r="AW44" s="19"/>
      <c r="AX44" s="19"/>
      <c r="AY44" s="19"/>
      <c r="AZ44" s="19"/>
      <c r="BA44" s="17"/>
      <c r="BB44" s="92"/>
    </row>
    <row r="45" spans="1:54" ht="6.75" customHeight="1">
      <c r="A45" s="16"/>
      <c r="B45" s="14"/>
      <c r="AS45" s="17"/>
      <c r="AT45" s="16"/>
      <c r="AU45" s="16"/>
      <c r="AV45" s="16"/>
      <c r="AW45" s="16"/>
      <c r="AX45" s="16"/>
      <c r="AY45" s="16"/>
      <c r="AZ45" s="16"/>
      <c r="BA45" s="17"/>
      <c r="BB45" s="14"/>
    </row>
    <row r="46" spans="1:54" ht="14.25" customHeight="1">
      <c r="A46" s="16"/>
      <c r="B46" s="6"/>
      <c r="C46" s="22"/>
      <c r="D46" s="22"/>
      <c r="E46" s="22"/>
      <c r="F46" s="22"/>
      <c r="G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5"/>
      <c r="BB46" s="6"/>
    </row>
    <row r="47" spans="1:54" ht="14.25" customHeight="1">
      <c r="A47" s="16"/>
      <c r="B47" s="6"/>
      <c r="C47" s="22"/>
      <c r="D47" s="22"/>
      <c r="E47" s="22"/>
      <c r="F47" s="22"/>
      <c r="G47" s="24"/>
      <c r="H47" s="1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5"/>
      <c r="BB47" s="6"/>
    </row>
    <row r="48" spans="1:54" ht="14.25" customHeight="1">
      <c r="A48" s="16"/>
      <c r="B48" s="6"/>
      <c r="C48" s="22"/>
      <c r="D48" s="22"/>
      <c r="E48" s="22"/>
      <c r="F48" s="22"/>
      <c r="G48" s="24"/>
      <c r="H48" s="25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4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6"/>
    </row>
    <row r="49" spans="1:54" ht="14.25" customHeight="1">
      <c r="A49" s="16"/>
      <c r="B49" s="6"/>
      <c r="C49" s="22"/>
      <c r="D49" s="22"/>
      <c r="E49" s="22"/>
      <c r="F49" s="22"/>
      <c r="G49" s="24"/>
      <c r="H49" s="25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4"/>
      <c r="AO49" s="25"/>
      <c r="AP49" s="25"/>
      <c r="AQ49" s="25"/>
      <c r="AR49" s="24"/>
      <c r="AS49" s="24"/>
      <c r="AT49" s="24"/>
      <c r="AU49" s="24"/>
      <c r="AV49" s="24"/>
      <c r="AW49" s="24"/>
      <c r="AX49" s="24"/>
      <c r="AY49" s="24"/>
      <c r="AZ49" s="24"/>
      <c r="BA49" s="25"/>
      <c r="BB49" s="6"/>
    </row>
    <row r="50" spans="1:54" ht="14.25" customHeight="1">
      <c r="A50" s="16"/>
      <c r="B50" s="6"/>
      <c r="C50" s="22"/>
      <c r="D50" s="22"/>
      <c r="E50" s="22"/>
      <c r="F50" s="22"/>
      <c r="G50" s="24"/>
      <c r="H50" s="25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4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6"/>
    </row>
    <row r="51" spans="1:54" ht="12" customHeight="1">
      <c r="A51" s="16"/>
      <c r="B51" s="14"/>
      <c r="C51" s="20"/>
      <c r="D51" s="20"/>
      <c r="E51" s="20"/>
      <c r="F51" s="20"/>
      <c r="G51" s="17"/>
      <c r="H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</row>
    <row r="52" spans="1:54" ht="12" customHeight="1">
      <c r="A52" s="16"/>
      <c r="B52" s="29"/>
      <c r="C52" s="8"/>
      <c r="D52" s="8"/>
      <c r="E52" s="8"/>
      <c r="F52" s="8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7"/>
      <c r="BB52" s="14"/>
    </row>
    <row r="53" spans="1:54" ht="12" customHeight="1">
      <c r="A53" s="16"/>
      <c r="B53" s="26"/>
      <c r="C53" s="22"/>
      <c r="D53" s="22"/>
      <c r="E53" s="22"/>
      <c r="F53" s="22"/>
      <c r="G53" s="24"/>
      <c r="H53" s="25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5"/>
      <c r="AQ53" s="25"/>
      <c r="AR53" s="25"/>
      <c r="AS53" s="24"/>
      <c r="AT53" s="25"/>
      <c r="AU53" s="25"/>
      <c r="AV53" s="24"/>
      <c r="AW53" s="24"/>
      <c r="AX53" s="24"/>
      <c r="AY53" s="24"/>
      <c r="AZ53" s="24"/>
      <c r="BA53" s="25"/>
      <c r="BB53" s="6"/>
    </row>
    <row r="54" spans="1:54" ht="12" customHeight="1">
      <c r="A54" s="16"/>
      <c r="B54" s="14"/>
      <c r="C54" s="8"/>
      <c r="D54" s="8"/>
      <c r="E54" s="8"/>
      <c r="F54" s="8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7"/>
      <c r="BB54" s="17"/>
    </row>
    <row r="55" spans="1:54" ht="12" customHeight="1">
      <c r="A55" s="16"/>
      <c r="B55" s="14"/>
      <c r="C55" s="8"/>
      <c r="D55" s="8"/>
      <c r="E55" s="8"/>
      <c r="F55" s="8"/>
      <c r="G55" s="16"/>
      <c r="H55" s="17"/>
      <c r="I55" s="16"/>
      <c r="J55" s="16"/>
      <c r="K55" s="17"/>
      <c r="L55" s="17"/>
      <c r="M55" s="17"/>
      <c r="N55" s="17"/>
      <c r="O55" s="16"/>
      <c r="P55" s="16"/>
      <c r="Q55" s="16"/>
      <c r="R55" s="16"/>
      <c r="S55" s="16"/>
      <c r="T55" s="16"/>
      <c r="U55" s="16"/>
      <c r="V55" s="16"/>
      <c r="W55" s="17"/>
      <c r="X55" s="17"/>
      <c r="Y55" s="17"/>
      <c r="Z55" s="17"/>
      <c r="AA55" s="17"/>
      <c r="AB55" s="17"/>
      <c r="AC55" s="17"/>
      <c r="AD55" s="16"/>
      <c r="AE55" s="17"/>
      <c r="AF55" s="17"/>
      <c r="AG55" s="17"/>
      <c r="AH55" s="17"/>
      <c r="AI55" s="17"/>
      <c r="AJ55" s="17"/>
      <c r="AK55" s="17"/>
      <c r="AL55" s="17"/>
      <c r="AM55" s="17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7"/>
      <c r="BB55" s="17"/>
    </row>
    <row r="56" spans="1:54" ht="12" customHeight="1">
      <c r="A56" s="16"/>
      <c r="B56" s="14"/>
      <c r="C56" s="8"/>
      <c r="D56" s="8"/>
      <c r="E56" s="8"/>
      <c r="F56" s="8"/>
      <c r="G56" s="16"/>
      <c r="H56" s="17"/>
      <c r="I56" s="16"/>
      <c r="J56" s="16"/>
      <c r="K56" s="17"/>
      <c r="L56" s="17"/>
      <c r="M56" s="17"/>
      <c r="N56" s="17"/>
      <c r="O56" s="16"/>
      <c r="P56" s="16"/>
      <c r="Q56" s="16"/>
      <c r="R56" s="16"/>
      <c r="S56" s="16"/>
      <c r="T56" s="16"/>
      <c r="U56" s="16"/>
      <c r="V56" s="16"/>
      <c r="W56" s="17"/>
      <c r="X56" s="17"/>
      <c r="Y56" s="17"/>
      <c r="Z56" s="17"/>
      <c r="AA56" s="17"/>
      <c r="AB56" s="17"/>
      <c r="AC56" s="17"/>
      <c r="AD56" s="16"/>
      <c r="AE56" s="17"/>
      <c r="AF56" s="17"/>
      <c r="AG56" s="17"/>
      <c r="AH56" s="17"/>
      <c r="AI56" s="17"/>
      <c r="AJ56" s="17"/>
      <c r="AK56" s="17"/>
      <c r="AL56" s="17"/>
      <c r="AM56" s="17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7"/>
      <c r="BB56" s="17"/>
    </row>
    <row r="57" spans="1:54" ht="12" customHeight="1">
      <c r="A57" s="16"/>
      <c r="B57" s="14"/>
      <c r="C57" s="8"/>
      <c r="D57" s="8"/>
      <c r="E57" s="8"/>
      <c r="F57" s="8"/>
      <c r="G57" s="16"/>
      <c r="H57" s="17"/>
      <c r="I57" s="16"/>
      <c r="J57" s="16"/>
      <c r="K57" s="17"/>
      <c r="L57" s="17"/>
      <c r="M57" s="17"/>
      <c r="N57" s="17"/>
      <c r="O57" s="16"/>
      <c r="P57" s="16"/>
      <c r="Q57" s="16"/>
      <c r="R57" s="16"/>
      <c r="S57" s="16"/>
      <c r="T57" s="16"/>
      <c r="U57" s="16"/>
      <c r="V57" s="16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</row>
    <row r="58" spans="1:54" ht="12" customHeight="1">
      <c r="A58" s="16"/>
      <c r="B58" s="14"/>
      <c r="C58" s="8"/>
      <c r="D58" s="8"/>
      <c r="E58" s="8"/>
      <c r="F58" s="8"/>
      <c r="G58" s="16"/>
      <c r="H58" s="17"/>
      <c r="I58" s="16"/>
      <c r="J58" s="16"/>
      <c r="K58" s="17"/>
      <c r="L58" s="17"/>
      <c r="M58" s="17"/>
      <c r="N58" s="17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</row>
    <row r="59" spans="1:54" ht="12" customHeight="1">
      <c r="A59" s="16"/>
      <c r="B59" s="14"/>
      <c r="C59" s="8"/>
      <c r="D59" s="8"/>
      <c r="E59" s="8"/>
      <c r="F59" s="8"/>
      <c r="G59" s="16"/>
      <c r="H59" s="16"/>
      <c r="I59" s="16"/>
      <c r="J59" s="16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</row>
    <row r="60" spans="1:54" ht="12" customHeight="1">
      <c r="A60" s="16"/>
      <c r="B60" s="14"/>
      <c r="C60" s="8"/>
      <c r="D60" s="8"/>
      <c r="E60" s="8"/>
      <c r="F60" s="8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7"/>
      <c r="BB60" s="14"/>
    </row>
    <row r="61" spans="1:54" ht="12" customHeight="1">
      <c r="A61" s="16"/>
      <c r="B61" s="14"/>
      <c r="C61" s="8"/>
      <c r="D61" s="8"/>
      <c r="E61" s="8"/>
      <c r="F61" s="8"/>
      <c r="G61" s="16"/>
      <c r="H61" s="16"/>
      <c r="I61" s="16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</row>
    <row r="62" spans="1:54" ht="12" customHeight="1">
      <c r="A62" s="16"/>
      <c r="B62" s="14"/>
      <c r="C62" s="8"/>
      <c r="D62" s="8"/>
      <c r="E62" s="8"/>
      <c r="F62" s="8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7"/>
      <c r="BB62" s="14"/>
    </row>
    <row r="63" spans="1:54" ht="12" customHeight="1">
      <c r="A63" s="16"/>
      <c r="B63" s="14"/>
      <c r="C63" s="8"/>
      <c r="D63" s="8"/>
      <c r="E63" s="8"/>
      <c r="F63" s="8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</row>
    <row r="64" spans="1:54" ht="12" customHeight="1">
      <c r="A64" s="16"/>
      <c r="B64" s="14"/>
      <c r="C64" s="8"/>
      <c r="D64" s="8"/>
      <c r="E64" s="8"/>
      <c r="F64" s="8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</row>
    <row r="65" spans="1:54" ht="12" customHeight="1">
      <c r="A65" s="16"/>
      <c r="B65" s="14"/>
      <c r="C65" s="8"/>
      <c r="D65" s="8"/>
      <c r="E65" s="8"/>
      <c r="F65" s="8"/>
      <c r="G65" s="16"/>
      <c r="H65" s="17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</row>
    <row r="66" spans="1:54" ht="13">
      <c r="A66" s="16"/>
      <c r="B66" s="6"/>
      <c r="C66" s="22"/>
      <c r="D66" s="22"/>
      <c r="E66" s="22"/>
      <c r="F66" s="22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5"/>
      <c r="BB66" s="6"/>
    </row>
    <row r="67" spans="1:54" ht="13">
      <c r="A67" s="16"/>
      <c r="B67" s="6"/>
      <c r="C67" s="22"/>
      <c r="D67" s="22"/>
      <c r="E67" s="22"/>
      <c r="F67" s="22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5"/>
      <c r="BB67" s="6"/>
    </row>
    <row r="68" spans="1:54" ht="13">
      <c r="A68" s="16"/>
      <c r="B68" s="6"/>
      <c r="C68" s="22"/>
      <c r="D68" s="22"/>
      <c r="E68" s="22"/>
      <c r="F68" s="22"/>
      <c r="G68" s="24"/>
      <c r="H68" s="25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5"/>
      <c r="BB68" s="6"/>
    </row>
    <row r="69" spans="1:54" ht="13">
      <c r="A69" s="16"/>
      <c r="B69" s="6"/>
      <c r="C69" s="22"/>
      <c r="D69" s="22"/>
      <c r="E69" s="22"/>
      <c r="F69" s="22"/>
      <c r="G69" s="24"/>
      <c r="H69" s="25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5"/>
      <c r="BB69" s="6"/>
    </row>
    <row r="70" spans="1:54" ht="13">
      <c r="A70" s="16"/>
      <c r="B70" s="6"/>
      <c r="C70" s="22"/>
      <c r="D70" s="22"/>
      <c r="E70" s="22"/>
      <c r="F70" s="22"/>
      <c r="G70" s="24"/>
      <c r="H70" s="1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5"/>
      <c r="BB70" s="6"/>
    </row>
    <row r="71" spans="1:54" ht="13">
      <c r="A71" s="16"/>
      <c r="B71" s="6"/>
      <c r="C71" s="22"/>
      <c r="D71" s="22"/>
      <c r="E71" s="22"/>
      <c r="F71" s="22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5"/>
      <c r="BB71" s="6"/>
    </row>
    <row r="72" spans="1:54" ht="13">
      <c r="A72" s="16"/>
      <c r="B72" s="6"/>
      <c r="C72" s="22"/>
      <c r="D72" s="22"/>
      <c r="E72" s="22"/>
      <c r="F72" s="22"/>
      <c r="G72" s="24"/>
      <c r="H72" s="1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5"/>
      <c r="BB72" s="6"/>
    </row>
    <row r="73" spans="1:54" ht="13">
      <c r="A73" s="16"/>
      <c r="B73" s="6"/>
      <c r="C73" s="22"/>
      <c r="D73" s="22"/>
      <c r="E73" s="22"/>
      <c r="F73" s="22"/>
      <c r="G73" s="24"/>
      <c r="H73" s="28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5"/>
      <c r="BB73" s="6"/>
    </row>
    <row r="74" spans="1:54" ht="13">
      <c r="A74" s="16"/>
      <c r="B74" s="6"/>
      <c r="C74" s="22"/>
      <c r="D74" s="22"/>
      <c r="E74" s="22"/>
      <c r="F74" s="22"/>
      <c r="G74" s="24"/>
      <c r="H74" s="25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5"/>
      <c r="BB74" s="6"/>
    </row>
    <row r="75" spans="1:54" ht="13">
      <c r="A75" s="16"/>
      <c r="B75" s="6"/>
      <c r="C75" s="22"/>
      <c r="D75" s="22"/>
      <c r="E75" s="22"/>
      <c r="F75" s="22"/>
      <c r="G75" s="24"/>
      <c r="H75" s="25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5"/>
      <c r="BB75" s="6"/>
    </row>
    <row r="76" spans="1:54" ht="13">
      <c r="A76" s="16"/>
      <c r="B76" s="6"/>
      <c r="C76" s="22"/>
      <c r="D76" s="22"/>
      <c r="E76" s="22"/>
      <c r="F76" s="22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5"/>
      <c r="BB76" s="6"/>
    </row>
    <row r="77" spans="1:54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</row>
    <row r="78" spans="1:54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</row>
    <row r="79" spans="1:54">
      <c r="A79" s="16"/>
      <c r="B79" s="17"/>
      <c r="C79" s="17"/>
      <c r="D79" s="17"/>
      <c r="E79" s="17"/>
      <c r="F79" s="17"/>
      <c r="G79" s="17"/>
      <c r="H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</row>
  </sheetData>
  <sortState xmlns:xlrd2="http://schemas.microsoft.com/office/spreadsheetml/2017/richdata2" ref="B6:L13">
    <sortCondition descending="1" ref="D6:D13"/>
  </sortState>
  <mergeCells count="5">
    <mergeCell ref="BI2:BI3"/>
    <mergeCell ref="B33:B34"/>
    <mergeCell ref="BB43:BB44"/>
    <mergeCell ref="BB33:BB34"/>
    <mergeCell ref="B43:B44"/>
  </mergeCells>
  <phoneticPr fontId="0" type="noConversion"/>
  <printOptions gridLines="1"/>
  <pageMargins left="0.39370078740157483" right="0" top="0.39370078740157483" bottom="0" header="0.11811023622047245" footer="0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6" r:id="rId4" name="CommandButton1">
          <controlPr defaultSize="0" autoLine="0" autoPict="0" r:id="rId5">
            <anchor moveWithCells="1">
              <from>
                <xdr:col>6</xdr:col>
                <xdr:colOff>0</xdr:colOff>
                <xdr:row>0</xdr:row>
                <xdr:rowOff>0</xdr:rowOff>
              </from>
              <to>
                <xdr:col>7</xdr:col>
                <xdr:colOff>76200</xdr:colOff>
                <xdr:row>0</xdr:row>
                <xdr:rowOff>152400</xdr:rowOff>
              </to>
            </anchor>
          </controlPr>
        </control>
      </mc:Choice>
      <mc:Fallback>
        <control shapeId="6146" r:id="rId4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weekscore 30 st.</vt:lpstr>
      <vt:lpstr>Gemidd. 30 st.</vt:lpstr>
      <vt:lpstr>Punten </vt:lpstr>
      <vt:lpstr>Weeksc. 20 st.</vt:lpstr>
      <vt:lpstr>Gemidd. 20 st.</vt:lpstr>
      <vt:lpstr>'Gemidd. 20 st.'!Afdrukbereik</vt:lpstr>
      <vt:lpstr>'Gemidd. 30 st.'!Afdrukbereik</vt:lpstr>
      <vt:lpstr>'Punten '!Afdrukbereik</vt:lpstr>
      <vt:lpstr>'Weeksc. 20 st.'!Afdrukbereik</vt:lpstr>
      <vt:lpstr>'weekscore 30 st.'!Afdrukbereik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P.Kant.</dc:creator>
  <cp:lastModifiedBy>JE de Haan</cp:lastModifiedBy>
  <cp:lastPrinted>2026-10-01T06:52:51Z</cp:lastPrinted>
  <dcterms:created xsi:type="dcterms:W3CDTF">2002-07-02T10:02:28Z</dcterms:created>
  <dcterms:modified xsi:type="dcterms:W3CDTF">2026-10-01T07:28:33Z</dcterms:modified>
</cp:coreProperties>
</file>